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630" tabRatio="646" firstSheet="1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 (2" sheetId="21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 (2'!$B$1:$I$37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62913"/>
</workbook>
</file>

<file path=xl/calcChain.xml><?xml version="1.0" encoding="utf-8"?>
<calcChain xmlns="http://schemas.openxmlformats.org/spreadsheetml/2006/main">
  <c r="G17" i="21" l="1"/>
  <c r="E17" i="21"/>
  <c r="C17" i="21"/>
  <c r="G25" i="21" l="1"/>
  <c r="E25" i="21"/>
  <c r="C25" i="21"/>
  <c r="I24" i="21"/>
  <c r="I23" i="21"/>
  <c r="I22" i="21"/>
  <c r="I21" i="21"/>
  <c r="I20" i="21"/>
  <c r="I15" i="21"/>
  <c r="I14" i="21"/>
  <c r="I12" i="21"/>
  <c r="C41" i="11"/>
  <c r="C33" i="11"/>
  <c r="C25" i="11"/>
  <c r="I25" i="21" l="1"/>
  <c r="C43" i="11"/>
  <c r="C47" i="11" s="1"/>
  <c r="I17" i="21"/>
  <c r="E60" i="1"/>
  <c r="C60" i="1"/>
  <c r="E56" i="1"/>
  <c r="C56" i="1"/>
  <c r="E54" i="1"/>
  <c r="C54" i="1"/>
  <c r="E49" i="1"/>
  <c r="C49" i="1"/>
  <c r="E47" i="1"/>
  <c r="C47" i="1"/>
  <c r="E39" i="1"/>
  <c r="C39" i="1"/>
  <c r="E34" i="1"/>
  <c r="C34" i="1"/>
  <c r="E26" i="1"/>
  <c r="C26" i="1"/>
  <c r="C24" i="1"/>
  <c r="E20" i="1"/>
  <c r="C20" i="1"/>
  <c r="C18" i="1"/>
  <c r="C13" i="1"/>
  <c r="E36" i="3" l="1"/>
  <c r="E30" i="3"/>
  <c r="E41" i="11" l="1"/>
  <c r="E33" i="11"/>
  <c r="E25" i="11"/>
  <c r="E43" i="11" s="1"/>
  <c r="E47" i="11" s="1"/>
  <c r="E24" i="1"/>
  <c r="E18" i="1"/>
  <c r="E13" i="1"/>
  <c r="C46" i="3"/>
  <c r="E44" i="3"/>
  <c r="C44" i="3"/>
  <c r="C36" i="3"/>
  <c r="E46" i="3"/>
  <c r="C30" i="3"/>
  <c r="E23" i="3"/>
  <c r="C23" i="3"/>
  <c r="E18" i="3"/>
  <c r="C18" i="3"/>
  <c r="E55" i="2"/>
  <c r="C55" i="2"/>
  <c r="E53" i="2"/>
  <c r="C53" i="2"/>
  <c r="E47" i="2"/>
  <c r="C47" i="2"/>
  <c r="E42" i="2"/>
  <c r="C42" i="2"/>
  <c r="E37" i="2"/>
  <c r="C37" i="2"/>
  <c r="E30" i="2"/>
  <c r="C30" i="2"/>
  <c r="E22" i="2"/>
  <c r="C22" i="2"/>
  <c r="E17" i="2"/>
  <c r="C17" i="2"/>
</calcChain>
</file>

<file path=xl/sharedStrings.xml><?xml version="1.0" encoding="utf-8"?>
<sst xmlns="http://schemas.openxmlformats.org/spreadsheetml/2006/main" count="197" uniqueCount="153">
  <si>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</si>
  <si>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</si>
  <si>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</si>
  <si>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</si>
  <si>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</si>
  <si>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</si>
  <si>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</si>
  <si>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</si>
  <si>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</si>
  <si>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</si>
  <si>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</si>
  <si>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</si>
  <si>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</si>
  <si>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</si>
  <si>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</si>
  <si>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</si>
  <si>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</si>
  <si>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</si>
  <si>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</si>
  <si>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</si>
  <si>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</si>
  <si>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</si>
  <si>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</si>
  <si>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</si>
  <si>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</si>
  <si>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</si>
  <si>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</si>
  <si>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</si>
  <si>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</si>
  <si>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</si>
  <si>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</si>
  <si>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</si>
  <si>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</si>
  <si>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</si>
  <si>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</si>
  <si>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</si>
  <si>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</si>
  <si>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</si>
  <si>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</si>
  <si>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</si>
  <si>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</si>
  <si>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</si>
  <si>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</si>
  <si>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</si>
  <si>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</si>
  <si>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</si>
  <si>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</si>
  <si>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</si>
  <si>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</si>
  <si>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</si>
  <si>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</si>
  <si>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</si>
  <si>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</si>
  <si>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</si>
  <si>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</si>
  <si>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</si>
  <si>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</si>
  <si>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</si>
  <si>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</si>
  <si>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</si>
  <si>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</si>
  <si>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</si>
  <si>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</si>
  <si>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</si>
  <si>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</si>
  <si>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</si>
  <si>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</si>
  <si>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</si>
  <si>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</si>
  <si>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</si>
  <si>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</si>
  <si>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</si>
  <si>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</si>
  <si>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</si>
  <si>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</si>
  <si>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</si>
  <si>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</si>
  <si>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</si>
  <si>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</si>
  <si>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</si>
  <si>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</si>
  <si>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</si>
  <si>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</si>
  <si>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</si>
  <si>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</si>
  <si>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</si>
  <si>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</si>
  <si>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</si>
  <si>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</si>
  <si>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</si>
  <si>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</si>
  <si>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</si>
  <si>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</si>
  <si>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</si>
  <si>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</si>
  <si>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</si>
  <si>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</si>
  <si>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</si>
  <si>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</si>
  <si>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</si>
  <si>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</si>
  <si>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</si>
  <si>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</si>
  <si>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</si>
  <si>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</si>
  <si>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</si>
  <si>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</si>
  <si>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</si>
  <si>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</si>
  <si>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</si>
  <si>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</si>
  <si>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</si>
  <si>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</si>
  <si>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</si>
  <si>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</si>
  <si>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 xml:space="preserve">                               Randy M. Abreu P.                                Jose Oscar Galan R. 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</si>
  <si>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</si>
  <si>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</si>
  <si>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</si>
  <si>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</si>
  <si>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</si>
  <si>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</si>
  <si>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</si>
  <si>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</si>
  <si>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</si>
  <si>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</si>
  <si>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</si>
  <si>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</si>
  <si>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</si>
  <si>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</si>
  <si>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</si>
  <si>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</si>
  <si>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</si>
  <si>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</si>
  <si>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</si>
  <si>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</si>
  <si>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</si>
  <si>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</si>
  <si>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</si>
  <si>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 xml:space="preserve">Ajustes de capital </t>
  </si>
  <si>
    <t>2017</t>
  </si>
  <si>
    <t>Saldos al 31 de Diciembre de 2016</t>
  </si>
  <si>
    <t>2018</t>
  </si>
  <si>
    <t xml:space="preserve">                      Gerente Senior de Contabilidad                       VPA Finanzas                   </t>
  </si>
  <si>
    <t>Saldos al 31 de Diciembre de 2017</t>
  </si>
  <si>
    <t xml:space="preserve">SEPTIEMBRE 2018 VS SEPTIEMBRE 2017 </t>
  </si>
  <si>
    <t>SEPTIEMBRE</t>
  </si>
  <si>
    <t>SEPTIEMBRE 2018 VS SEPTIEMBRE 2017</t>
  </si>
  <si>
    <t>Acumulado Septiembre 2018 Vs Septiembre 2017</t>
  </si>
  <si>
    <t>Acumulado Septiembre 2017</t>
  </si>
  <si>
    <t>Saldos al 30 de Septiembre 2017</t>
  </si>
  <si>
    <t>Acumulado Septiembre 2018</t>
  </si>
  <si>
    <t>Saldos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</si>
</sst>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8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1" fillId="0" borderId="0"/>
    <xf numFmtId="164" fontId="40" fillId="0" borderId="0" applyFont="0" applyFill="0" applyBorder="0" applyAlignment="0" applyProtection="0"/>
    <xf numFmtId="0" fontId="21" fillId="0" borderId="0"/>
    <xf numFmtId="0" fontId="40" fillId="0" borderId="0"/>
    <xf numFmtId="0" fontId="20" fillId="0" borderId="0"/>
    <xf numFmtId="164" fontId="41" fillId="0" borderId="0" applyFont="0" applyFill="0" applyBorder="0" applyAlignment="0" applyProtection="0"/>
    <xf numFmtId="0" fontId="19" fillId="0" borderId="0"/>
    <xf numFmtId="164" fontId="41" fillId="0" borderId="0" applyFont="0" applyFill="0" applyBorder="0" applyAlignment="0" applyProtection="0"/>
    <xf numFmtId="0" fontId="18" fillId="0" borderId="0"/>
    <xf numFmtId="0" fontId="41" fillId="0" borderId="0" applyFont="0" applyFill="0" applyBorder="0" applyAlignment="0" applyProtection="0"/>
    <xf numFmtId="0" fontId="17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5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 applyFont="0" applyFill="0" applyBorder="0" applyAlignment="0" applyProtection="0"/>
    <xf numFmtId="0" fontId="13" fillId="0" borderId="0"/>
    <xf numFmtId="0" fontId="25" fillId="0" borderId="0"/>
    <xf numFmtId="167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7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2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55">
    <xf numFmtId="0" fontId="0" fillId="0" borderId="0" xfId="0"/>
    <xf numFmtId="0" fontId="25" fillId="2" borderId="0" xfId="0" applyFont="1" applyFill="1"/>
    <xf numFmtId="165" fontId="29" fillId="2" borderId="0" xfId="1" applyNumberFormat="1" applyFont="1" applyFill="1" applyBorder="1" applyAlignment="1" applyProtection="1"/>
    <xf numFmtId="0" fontId="30" fillId="2" borderId="0" xfId="0" applyFont="1" applyFill="1"/>
    <xf numFmtId="165" fontId="30" fillId="2" borderId="0" xfId="1" applyNumberFormat="1" applyFont="1" applyFill="1" applyBorder="1" applyAlignment="1" applyProtection="1">
      <alignment horizontal="center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25" fillId="2" borderId="0" xfId="0" applyFont="1" applyFill="1" applyAlignment="1">
      <alignment horizontal="left"/>
    </xf>
    <xf numFmtId="166" fontId="25" fillId="2" borderId="0" xfId="0" applyNumberFormat="1" applyFont="1" applyFill="1"/>
    <xf numFmtId="43" fontId="25" fillId="2" borderId="0" xfId="0" applyNumberFormat="1" applyFont="1" applyFill="1"/>
    <xf numFmtId="0" fontId="34" fillId="2" borderId="0" xfId="0" applyFont="1" applyFill="1"/>
    <xf numFmtId="166" fontId="25" fillId="2" borderId="5" xfId="0" applyNumberFormat="1" applyFont="1" applyFill="1" applyBorder="1"/>
    <xf numFmtId="0" fontId="27" fillId="2" borderId="0" xfId="0" applyFont="1" applyFill="1"/>
    <xf numFmtId="165" fontId="25" fillId="2" borderId="0" xfId="1" applyNumberFormat="1" applyFont="1" applyFill="1" applyBorder="1" applyAlignment="1" applyProtection="1"/>
    <xf numFmtId="165" fontId="25" fillId="2" borderId="0" xfId="0" applyNumberFormat="1" applyFont="1" applyFill="1"/>
    <xf numFmtId="165" fontId="30" fillId="2" borderId="0" xfId="0" applyNumberFormat="1" applyFont="1" applyFill="1" applyBorder="1"/>
    <xf numFmtId="0" fontId="26" fillId="2" borderId="0" xfId="0" applyFont="1" applyFill="1" applyBorder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165" fontId="26" fillId="2" borderId="0" xfId="0" applyNumberFormat="1" applyFont="1" applyFill="1"/>
    <xf numFmtId="0" fontId="0" fillId="2" borderId="0" xfId="0" applyFill="1"/>
    <xf numFmtId="0" fontId="36" fillId="2" borderId="0" xfId="0" applyFont="1" applyFill="1"/>
    <xf numFmtId="2" fontId="38" fillId="2" borderId="0" xfId="0" applyNumberFormat="1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0" fontId="38" fillId="2" borderId="0" xfId="0" applyFont="1" applyFill="1"/>
    <xf numFmtId="0" fontId="42" fillId="2" borderId="5" xfId="0" applyFont="1" applyFill="1" applyBorder="1"/>
    <xf numFmtId="0" fontId="29" fillId="2" borderId="0" xfId="0" applyFont="1" applyFill="1" applyBorder="1" applyAlignment="1"/>
    <xf numFmtId="165" fontId="31" fillId="2" borderId="0" xfId="1" applyNumberFormat="1" applyFont="1" applyFill="1" applyBorder="1" applyAlignment="1" applyProtection="1">
      <alignment horizontal="center"/>
    </xf>
    <xf numFmtId="0" fontId="25" fillId="2" borderId="0" xfId="2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0" xfId="0" applyFill="1" applyBorder="1"/>
    <xf numFmtId="3" fontId="25" fillId="2" borderId="0" xfId="1" applyNumberFormat="1" applyFont="1" applyFill="1"/>
    <xf numFmtId="3" fontId="25" fillId="2" borderId="0" xfId="1" applyNumberFormat="1" applyFont="1" applyFill="1" applyBorder="1"/>
    <xf numFmtId="4" fontId="25" fillId="2" borderId="0" xfId="0" applyNumberFormat="1" applyFont="1" applyFill="1"/>
    <xf numFmtId="3" fontId="25" fillId="2" borderId="0" xfId="0" applyNumberFormat="1" applyFont="1" applyFill="1"/>
    <xf numFmtId="0" fontId="25" fillId="2" borderId="0" xfId="0" applyFont="1" applyFill="1" applyBorder="1"/>
    <xf numFmtId="166" fontId="25" fillId="2" borderId="0" xfId="0" applyNumberFormat="1" applyFont="1" applyFill="1" applyBorder="1"/>
    <xf numFmtId="165" fontId="31" fillId="2" borderId="0" xfId="1" applyNumberFormat="1" applyFont="1" applyFill="1" applyBorder="1" applyAlignment="1" applyProtection="1"/>
    <xf numFmtId="165" fontId="29" fillId="2" borderId="0" xfId="0" applyNumberFormat="1" applyFont="1" applyFill="1" applyBorder="1"/>
    <xf numFmtId="165" fontId="31" fillId="2" borderId="0" xfId="0" applyNumberFormat="1" applyFont="1" applyFill="1" applyBorder="1"/>
    <xf numFmtId="43" fontId="25" fillId="2" borderId="0" xfId="0" applyNumberFormat="1" applyFont="1" applyFill="1" applyBorder="1"/>
    <xf numFmtId="0" fontId="34" fillId="2" borderId="0" xfId="0" applyFont="1" applyFill="1" applyBorder="1"/>
    <xf numFmtId="165" fontId="44" fillId="2" borderId="0" xfId="1" applyNumberFormat="1" applyFont="1" applyFill="1" applyBorder="1" applyAlignment="1" applyProtection="1">
      <alignment horizontal="center"/>
    </xf>
    <xf numFmtId="3" fontId="31" fillId="2" borderId="1" xfId="0" applyNumberFormat="1" applyFont="1" applyFill="1" applyBorder="1"/>
    <xf numFmtId="166" fontId="31" fillId="2" borderId="6" xfId="0" applyNumberFormat="1" applyFont="1" applyFill="1" applyBorder="1"/>
    <xf numFmtId="0" fontId="53" fillId="2" borderId="0" xfId="2" applyFont="1" applyFill="1"/>
    <xf numFmtId="0" fontId="53" fillId="2" borderId="0" xfId="0" applyFont="1" applyFill="1"/>
    <xf numFmtId="0" fontId="53" fillId="2" borderId="0" xfId="0" applyFont="1" applyFill="1" applyBorder="1"/>
    <xf numFmtId="0" fontId="53" fillId="2" borderId="0" xfId="2" applyFont="1" applyFill="1" applyBorder="1"/>
    <xf numFmtId="0" fontId="53" fillId="2" borderId="0" xfId="2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Border="1"/>
    <xf numFmtId="0" fontId="56" fillId="2" borderId="0" xfId="2" applyFont="1" applyFill="1" applyBorder="1"/>
    <xf numFmtId="4" fontId="53" fillId="2" borderId="0" xfId="1" applyNumberFormat="1" applyFont="1" applyFill="1" applyBorder="1"/>
    <xf numFmtId="3" fontId="53" fillId="2" borderId="0" xfId="1" applyNumberFormat="1" applyFont="1" applyFill="1" applyBorder="1"/>
    <xf numFmtId="43" fontId="53" fillId="2" borderId="0" xfId="1" applyNumberFormat="1" applyFont="1" applyFill="1" applyBorder="1"/>
    <xf numFmtId="0" fontId="57" fillId="2" borderId="0" xfId="2" applyFont="1" applyFill="1" applyBorder="1"/>
    <xf numFmtId="3" fontId="54" fillId="2" borderId="0" xfId="1" applyNumberFormat="1" applyFont="1" applyFill="1" applyBorder="1"/>
    <xf numFmtId="4" fontId="53" fillId="2" borderId="0" xfId="0" applyNumberFormat="1" applyFont="1" applyFill="1" applyBorder="1"/>
    <xf numFmtId="4" fontId="55" fillId="2" borderId="0" xfId="0" applyNumberFormat="1" applyFont="1" applyFill="1" applyBorder="1"/>
    <xf numFmtId="3" fontId="53" fillId="2" borderId="0" xfId="0" applyNumberFormat="1" applyFont="1" applyFill="1" applyBorder="1"/>
    <xf numFmtId="3" fontId="55" fillId="2" borderId="0" xfId="0" applyNumberFormat="1" applyFont="1" applyFill="1" applyBorder="1"/>
    <xf numFmtId="168" fontId="55" fillId="3" borderId="0" xfId="182" applyNumberFormat="1" applyFont="1" applyFill="1" applyBorder="1"/>
    <xf numFmtId="168" fontId="55" fillId="3" borderId="0" xfId="183" applyNumberFormat="1" applyFont="1" applyFill="1" applyBorder="1"/>
    <xf numFmtId="3" fontId="55" fillId="2" borderId="0" xfId="4" applyNumberFormat="1" applyFont="1" applyFill="1" applyBorder="1"/>
    <xf numFmtId="3" fontId="53" fillId="2" borderId="0" xfId="0" applyNumberFormat="1" applyFont="1" applyFill="1"/>
    <xf numFmtId="3" fontId="53" fillId="2" borderId="0" xfId="2" applyNumberFormat="1" applyFont="1" applyFill="1"/>
    <xf numFmtId="49" fontId="31" fillId="2" borderId="0" xfId="0" applyNumberFormat="1" applyFont="1" applyFill="1" applyAlignment="1">
      <alignment horizontal="center"/>
    </xf>
    <xf numFmtId="17" fontId="54" fillId="2" borderId="0" xfId="2" applyNumberFormat="1" applyFont="1" applyFill="1" applyAlignment="1">
      <alignment horizontal="center"/>
    </xf>
    <xf numFmtId="165" fontId="31" fillId="2" borderId="1" xfId="0" applyNumberFormat="1" applyFont="1" applyFill="1" applyBorder="1"/>
    <xf numFmtId="0" fontId="25" fillId="2" borderId="0" xfId="0" applyFont="1" applyFill="1" applyBorder="1" applyAlignment="1"/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166" fontId="25" fillId="4" borderId="0" xfId="0" applyNumberFormat="1" applyFont="1" applyFill="1" applyBorder="1"/>
    <xf numFmtId="165" fontId="25" fillId="2" borderId="0" xfId="0" applyNumberFormat="1" applyFont="1" applyFill="1" applyBorder="1"/>
    <xf numFmtId="0" fontId="31" fillId="2" borderId="0" xfId="0" applyNumberFormat="1" applyFont="1" applyFill="1" applyAlignment="1">
      <alignment horizontal="center"/>
    </xf>
    <xf numFmtId="165" fontId="48" fillId="2" borderId="8" xfId="270" applyNumberFormat="1" applyFont="1" applyFill="1" applyBorder="1" applyAlignment="1">
      <alignment horizontal="right"/>
    </xf>
    <xf numFmtId="165" fontId="48" fillId="2" borderId="0" xfId="270" applyNumberFormat="1" applyFont="1" applyFill="1" applyAlignment="1">
      <alignment horizontal="right"/>
    </xf>
    <xf numFmtId="165" fontId="25" fillId="2" borderId="0" xfId="270" applyNumberFormat="1" applyFont="1" applyFill="1" applyBorder="1" applyAlignment="1" applyProtection="1"/>
    <xf numFmtId="165" fontId="25" fillId="2" borderId="2" xfId="270" applyNumberFormat="1" applyFont="1" applyFill="1" applyBorder="1" applyAlignment="1" applyProtection="1"/>
    <xf numFmtId="165" fontId="25" fillId="2" borderId="5" xfId="270" applyNumberFormat="1" applyFont="1" applyFill="1" applyBorder="1" applyAlignment="1" applyProtection="1"/>
    <xf numFmtId="165" fontId="25" fillId="2" borderId="4" xfId="270" applyNumberFormat="1" applyFont="1" applyFill="1" applyBorder="1" applyAlignment="1" applyProtection="1"/>
    <xf numFmtId="165" fontId="31" fillId="2" borderId="3" xfId="270" applyNumberFormat="1" applyFont="1" applyFill="1" applyBorder="1" applyAlignment="1" applyProtection="1"/>
    <xf numFmtId="165" fontId="31" fillId="2" borderId="6" xfId="270" applyNumberFormat="1" applyFont="1" applyFill="1" applyBorder="1" applyAlignment="1" applyProtection="1"/>
    <xf numFmtId="165" fontId="31" fillId="2" borderId="0" xfId="270" applyNumberFormat="1" applyFont="1" applyFill="1" applyBorder="1" applyAlignment="1" applyProtection="1"/>
    <xf numFmtId="0" fontId="3" fillId="2" borderId="0" xfId="280" applyFill="1"/>
    <xf numFmtId="164" fontId="3" fillId="2" borderId="0" xfId="270" applyFont="1" applyFill="1"/>
    <xf numFmtId="0" fontId="3" fillId="2" borderId="0" xfId="280" applyFont="1" applyFill="1"/>
    <xf numFmtId="0" fontId="47" fillId="2" borderId="0" xfId="280" applyFont="1" applyFill="1" applyAlignment="1">
      <alignment horizontal="center"/>
    </xf>
    <xf numFmtId="0" fontId="59" fillId="2" borderId="0" xfId="280" applyFont="1" applyFill="1"/>
    <xf numFmtId="0" fontId="48" fillId="2" borderId="0" xfId="280" applyFont="1" applyFill="1"/>
    <xf numFmtId="3" fontId="48" fillId="2" borderId="0" xfId="280" applyNumberFormat="1" applyFont="1" applyFill="1" applyAlignment="1">
      <alignment horizontal="right"/>
    </xf>
    <xf numFmtId="37" fontId="48" fillId="2" borderId="0" xfId="280" applyNumberFormat="1" applyFont="1" applyFill="1" applyAlignment="1">
      <alignment horizontal="right"/>
    </xf>
    <xf numFmtId="165" fontId="25" fillId="2" borderId="0" xfId="281" applyNumberFormat="1" applyFont="1" applyFill="1" applyBorder="1" applyAlignment="1" applyProtection="1">
      <alignment horizontal="right"/>
    </xf>
    <xf numFmtId="3" fontId="48" fillId="2" borderId="8" xfId="280" applyNumberFormat="1" applyFont="1" applyFill="1" applyBorder="1" applyAlignment="1">
      <alignment horizontal="right"/>
    </xf>
    <xf numFmtId="3" fontId="3" fillId="2" borderId="0" xfId="280" applyNumberFormat="1" applyFill="1"/>
    <xf numFmtId="165" fontId="3" fillId="2" borderId="0" xfId="280" applyNumberFormat="1" applyFill="1"/>
    <xf numFmtId="0" fontId="49" fillId="2" borderId="0" xfId="280" applyFont="1" applyFill="1" applyAlignment="1">
      <alignment horizontal="center"/>
    </xf>
    <xf numFmtId="0" fontId="51" fillId="2" borderId="0" xfId="280" applyFont="1" applyFill="1"/>
    <xf numFmtId="0" fontId="0" fillId="2" borderId="0" xfId="280" applyFont="1" applyFill="1"/>
    <xf numFmtId="3" fontId="25" fillId="2" borderId="0" xfId="0" applyNumberFormat="1" applyFont="1" applyFill="1" applyBorder="1"/>
    <xf numFmtId="3" fontId="31" fillId="2" borderId="0" xfId="0" applyNumberFormat="1" applyFont="1" applyFill="1" applyBorder="1"/>
    <xf numFmtId="3" fontId="25" fillId="2" borderId="0" xfId="270" applyNumberFormat="1" applyFont="1" applyFill="1" applyBorder="1"/>
    <xf numFmtId="165" fontId="48" fillId="2" borderId="8" xfId="1" applyNumberFormat="1" applyFont="1" applyFill="1" applyBorder="1" applyAlignment="1">
      <alignment horizontal="right"/>
    </xf>
    <xf numFmtId="164" fontId="3" fillId="2" borderId="0" xfId="1" applyFont="1" applyFill="1"/>
    <xf numFmtId="37" fontId="3" fillId="2" borderId="0" xfId="280" applyNumberFormat="1" applyFill="1"/>
    <xf numFmtId="166" fontId="3" fillId="2" borderId="0" xfId="280" applyNumberFormat="1" applyFont="1" applyFill="1"/>
    <xf numFmtId="43" fontId="2" fillId="2" borderId="0" xfId="280" applyNumberFormat="1" applyFont="1" applyFill="1"/>
    <xf numFmtId="165" fontId="3" fillId="2" borderId="0" xfId="1" applyNumberFormat="1" applyFont="1" applyFill="1"/>
    <xf numFmtId="3" fontId="47" fillId="2" borderId="7" xfId="280" applyNumberFormat="1" applyFont="1" applyFill="1" applyBorder="1" applyAlignment="1">
      <alignment horizontal="right"/>
    </xf>
    <xf numFmtId="3" fontId="47" fillId="2" borderId="0" xfId="280" applyNumberFormat="1" applyFont="1" applyFill="1" applyAlignment="1">
      <alignment horizontal="right"/>
    </xf>
    <xf numFmtId="3" fontId="25" fillId="2" borderId="0" xfId="270" applyNumberFormat="1" applyFont="1" applyFill="1"/>
    <xf numFmtId="3" fontId="25" fillId="2" borderId="5" xfId="270" applyNumberFormat="1" applyFont="1" applyFill="1" applyBorder="1"/>
    <xf numFmtId="3" fontId="31" fillId="2" borderId="6" xfId="270" applyNumberFormat="1" applyFont="1" applyFill="1" applyBorder="1"/>
    <xf numFmtId="165" fontId="31" fillId="2" borderId="4" xfId="270" applyNumberFormat="1" applyFont="1" applyFill="1" applyBorder="1" applyAlignment="1" applyProtection="1"/>
    <xf numFmtId="165" fontId="31" fillId="2" borderId="1" xfId="270" applyNumberFormat="1" applyFont="1" applyFill="1" applyBorder="1" applyAlignment="1" applyProtection="1"/>
    <xf numFmtId="0" fontId="1" fillId="2" borderId="0" xfId="280" applyFont="1" applyFill="1"/>
    <xf numFmtId="0" fontId="3" fillId="2" borderId="0" xfId="280" applyFill="1" applyBorder="1"/>
    <xf numFmtId="0" fontId="47" fillId="2" borderId="0" xfId="280" applyFont="1" applyFill="1" applyBorder="1" applyAlignment="1">
      <alignment horizontal="center"/>
    </xf>
    <xf numFmtId="3" fontId="48" fillId="2" borderId="0" xfId="280" applyNumberFormat="1" applyFont="1" applyFill="1" applyBorder="1" applyAlignment="1">
      <alignment horizontal="right"/>
    </xf>
    <xf numFmtId="37" fontId="48" fillId="2" borderId="0" xfId="280" applyNumberFormat="1" applyFont="1" applyFill="1" applyBorder="1" applyAlignment="1">
      <alignment horizontal="right"/>
    </xf>
    <xf numFmtId="165" fontId="48" fillId="2" borderId="0" xfId="270" applyNumberFormat="1" applyFont="1" applyFill="1" applyBorder="1" applyAlignment="1">
      <alignment horizontal="right"/>
    </xf>
    <xf numFmtId="3" fontId="47" fillId="2" borderId="0" xfId="280" applyNumberFormat="1" applyFont="1" applyFill="1" applyBorder="1" applyAlignment="1">
      <alignment horizontal="right"/>
    </xf>
    <xf numFmtId="164" fontId="3" fillId="2" borderId="0" xfId="1" applyFont="1" applyFill="1" applyBorder="1"/>
    <xf numFmtId="0" fontId="3" fillId="2" borderId="0" xfId="280" applyFont="1" applyFill="1" applyBorder="1"/>
    <xf numFmtId="165" fontId="3" fillId="2" borderId="0" xfId="280" applyNumberFormat="1" applyFont="1" applyFill="1"/>
    <xf numFmtId="37" fontId="25" fillId="2" borderId="0" xfId="270" applyNumberFormat="1" applyFont="1" applyFill="1"/>
    <xf numFmtId="37" fontId="25" fillId="2" borderId="0" xfId="270" applyNumberFormat="1" applyFont="1" applyFill="1" applyBorder="1"/>
    <xf numFmtId="164" fontId="31" fillId="2" borderId="0" xfId="1" applyFont="1" applyFill="1" applyBorder="1" applyAlignment="1" applyProtection="1"/>
    <xf numFmtId="164" fontId="25" fillId="2" borderId="0" xfId="1" applyFont="1" applyFill="1" applyBorder="1" applyAlignment="1" applyProtection="1"/>
    <xf numFmtId="0" fontId="25" fillId="2" borderId="0" xfId="2" applyFill="1" applyAlignment="1">
      <alignment horizontal="center"/>
    </xf>
    <xf numFmtId="165" fontId="53" fillId="3" borderId="0" xfId="1" applyNumberFormat="1" applyFont="1" applyFill="1" applyBorder="1"/>
    <xf numFmtId="165" fontId="53" fillId="3" borderId="5" xfId="1" applyNumberFormat="1" applyFont="1" applyFill="1" applyBorder="1"/>
    <xf numFmtId="165" fontId="54" fillId="3" borderId="0" xfId="1" applyNumberFormat="1" applyFont="1" applyFill="1" applyBorder="1"/>
    <xf numFmtId="165" fontId="53" fillId="2" borderId="0" xfId="1" applyNumberFormat="1" applyFont="1" applyFill="1"/>
    <xf numFmtId="165" fontId="53" fillId="2" borderId="0" xfId="1" applyNumberFormat="1" applyFont="1" applyFill="1" applyBorder="1"/>
    <xf numFmtId="165" fontId="53" fillId="2" borderId="5" xfId="1" applyNumberFormat="1" applyFont="1" applyFill="1" applyBorder="1"/>
    <xf numFmtId="165" fontId="54" fillId="2" borderId="0" xfId="1" applyNumberFormat="1" applyFont="1" applyFill="1" applyBorder="1"/>
    <xf numFmtId="165" fontId="55" fillId="3" borderId="0" xfId="1" applyNumberFormat="1" applyFont="1" applyFill="1" applyBorder="1"/>
    <xf numFmtId="0" fontId="5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17" fontId="2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46" fillId="2" borderId="0" xfId="280" applyFont="1" applyFill="1" applyAlignment="1">
      <alignment horizontal="center"/>
    </xf>
    <xf numFmtId="17" fontId="25" fillId="2" borderId="0" xfId="2" applyNumberFormat="1" applyFill="1" applyAlignment="1">
      <alignment horizontal="center"/>
    </xf>
    <xf numFmtId="0" fontId="25" fillId="2" borderId="0" xfId="2" applyFill="1" applyAlignment="1">
      <alignment horizontal="center"/>
    </xf>
  </cellXfs>
  <cellStyles count="283">
    <cellStyle name="Millares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3"/>
  <sheetViews>
    <sheetView workbookViewId="0">
      <selection activeCell="E59" sqref="B1:E59"/>
    </sheetView>
  </sheetViews>
  <sheetFormatPr baseColWidth="10"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38" customWidth="1"/>
    <col min="5" max="5" width="18.42578125" style="1" bestFit="1" customWidth="1"/>
    <col min="6" max="6" width="11.85546875" style="1" bestFit="1" customWidth="1"/>
    <col min="7" max="7" width="24.28515625" style="1" customWidth="1"/>
    <col min="8" max="16384" width="11" style="1"/>
  </cols>
  <sheetData>
    <row r="3" spans="2:10" ht="18.75" x14ac:dyDescent="0.3">
      <c r="B3" s="145" t="s">
        <v>1</v>
      </c>
      <c r="C3" s="145"/>
      <c r="D3" s="145"/>
      <c r="E3" s="145"/>
    </row>
    <row r="4" spans="2:10" x14ac:dyDescent="0.2">
      <c r="B4" s="146" t="s">
        <v>112</v>
      </c>
      <c r="C4" s="146"/>
      <c r="D4" s="146"/>
      <c r="E4" s="146"/>
      <c r="F4" s="28"/>
      <c r="G4" s="28"/>
      <c r="H4" s="28"/>
      <c r="I4" s="28"/>
      <c r="J4" s="28"/>
    </row>
    <row r="5" spans="2:10" x14ac:dyDescent="0.2">
      <c r="B5" s="147" t="s">
        <v>145</v>
      </c>
      <c r="C5" s="147"/>
      <c r="D5" s="147"/>
      <c r="E5" s="147"/>
      <c r="F5" s="28"/>
      <c r="G5" s="28"/>
      <c r="H5" s="28"/>
      <c r="I5" s="28"/>
      <c r="J5" s="28"/>
    </row>
    <row r="6" spans="2:10" x14ac:dyDescent="0.2">
      <c r="B6" s="146" t="s">
        <v>77</v>
      </c>
      <c r="C6" s="146"/>
      <c r="D6" s="146"/>
      <c r="E6" s="146"/>
      <c r="F6" s="28"/>
      <c r="G6" s="28"/>
      <c r="H6" s="28"/>
      <c r="I6" s="28"/>
      <c r="J6" s="28"/>
    </row>
    <row r="7" spans="2:10" x14ac:dyDescent="0.2">
      <c r="C7" s="2"/>
      <c r="D7" s="2"/>
      <c r="E7" s="14"/>
    </row>
    <row r="8" spans="2:10" x14ac:dyDescent="0.2">
      <c r="C8" s="73" t="s">
        <v>142</v>
      </c>
      <c r="D8" s="2"/>
      <c r="E8" s="73" t="s">
        <v>140</v>
      </c>
    </row>
    <row r="9" spans="2:10" ht="15.75" x14ac:dyDescent="0.25">
      <c r="B9" s="3" t="s">
        <v>4</v>
      </c>
      <c r="C9" s="31" t="s">
        <v>146</v>
      </c>
      <c r="D9" s="45"/>
      <c r="E9" s="31" t="s">
        <v>146</v>
      </c>
    </row>
    <row r="10" spans="2:10" x14ac:dyDescent="0.2">
      <c r="C10" s="2"/>
      <c r="D10" s="2"/>
      <c r="E10" s="14"/>
    </row>
    <row r="11" spans="2:10" x14ac:dyDescent="0.2">
      <c r="B11" s="5" t="s">
        <v>14</v>
      </c>
      <c r="C11" s="2"/>
      <c r="D11" s="2"/>
      <c r="E11" s="14"/>
    </row>
    <row r="12" spans="2:10" x14ac:dyDescent="0.2">
      <c r="B12" s="1" t="s">
        <v>15</v>
      </c>
      <c r="C12" s="117">
        <v>187540166</v>
      </c>
      <c r="D12" s="2"/>
      <c r="E12" s="117">
        <v>168528308</v>
      </c>
      <c r="F12" s="15"/>
      <c r="G12" s="108"/>
    </row>
    <row r="13" spans="2:10" x14ac:dyDescent="0.2">
      <c r="B13" s="1" t="s">
        <v>16</v>
      </c>
      <c r="C13" s="117">
        <v>666080758</v>
      </c>
      <c r="D13" s="2"/>
      <c r="E13" s="117">
        <v>701074446</v>
      </c>
      <c r="G13" s="108"/>
    </row>
    <row r="14" spans="2:10" x14ac:dyDescent="0.2">
      <c r="B14" s="1" t="s">
        <v>17</v>
      </c>
      <c r="C14" s="117">
        <v>67126008</v>
      </c>
      <c r="D14" s="2"/>
      <c r="E14" s="117">
        <v>108841943</v>
      </c>
      <c r="G14" s="108"/>
    </row>
    <row r="15" spans="2:10" x14ac:dyDescent="0.2">
      <c r="B15" s="6" t="s">
        <v>64</v>
      </c>
      <c r="C15" s="117">
        <v>14166371</v>
      </c>
      <c r="D15" s="2"/>
      <c r="E15" s="117">
        <v>10791525</v>
      </c>
      <c r="G15" s="108"/>
    </row>
    <row r="16" spans="2:10" x14ac:dyDescent="0.2">
      <c r="B16" s="1" t="s">
        <v>58</v>
      </c>
      <c r="C16" s="117">
        <v>19023386</v>
      </c>
      <c r="D16" s="2"/>
      <c r="E16" s="117">
        <v>19713090</v>
      </c>
      <c r="G16" s="108"/>
    </row>
    <row r="17" spans="2:7" x14ac:dyDescent="0.2">
      <c r="C17" s="119">
        <f>SUM(C12:C16)</f>
        <v>953936689</v>
      </c>
      <c r="D17" s="2"/>
      <c r="E17" s="119">
        <f>SUM(E12:E16)</f>
        <v>1008949312</v>
      </c>
      <c r="G17" s="108"/>
    </row>
    <row r="18" spans="2:7" x14ac:dyDescent="0.2">
      <c r="B18" s="5" t="s">
        <v>65</v>
      </c>
      <c r="C18" s="37"/>
      <c r="D18" s="2"/>
      <c r="E18" s="37"/>
      <c r="G18" s="106"/>
    </row>
    <row r="19" spans="2:7" x14ac:dyDescent="0.2">
      <c r="B19" s="1" t="s">
        <v>66</v>
      </c>
      <c r="C19" s="117">
        <v>3372742805</v>
      </c>
      <c r="D19" s="2"/>
      <c r="E19" s="117">
        <v>2787240025</v>
      </c>
      <c r="G19" s="108"/>
    </row>
    <row r="20" spans="2:7" x14ac:dyDescent="0.2">
      <c r="B20" s="1" t="s">
        <v>5</v>
      </c>
      <c r="C20" s="117">
        <v>75355206</v>
      </c>
      <c r="D20" s="2"/>
      <c r="E20" s="117">
        <v>57832610</v>
      </c>
      <c r="G20" s="108"/>
    </row>
    <row r="21" spans="2:7" x14ac:dyDescent="0.2">
      <c r="B21" s="1" t="s">
        <v>67</v>
      </c>
      <c r="C21" s="86">
        <v>-6037567</v>
      </c>
      <c r="D21" s="2"/>
      <c r="E21" s="132">
        <v>-3718051</v>
      </c>
      <c r="G21" s="84"/>
    </row>
    <row r="22" spans="2:7" x14ac:dyDescent="0.2">
      <c r="C22" s="119">
        <f>SUM(C19:C21)</f>
        <v>3442060444</v>
      </c>
      <c r="D22" s="2"/>
      <c r="E22" s="119">
        <f>SUM(E19:E21)</f>
        <v>2841354584</v>
      </c>
      <c r="G22" s="108"/>
    </row>
    <row r="23" spans="2:7" x14ac:dyDescent="0.2">
      <c r="C23" s="37"/>
      <c r="D23" s="2"/>
      <c r="E23" s="37"/>
      <c r="G23" s="106"/>
    </row>
    <row r="24" spans="2:7" x14ac:dyDescent="0.2">
      <c r="B24" s="5" t="s">
        <v>18</v>
      </c>
      <c r="C24" s="37"/>
      <c r="D24" s="2"/>
      <c r="E24" s="37"/>
      <c r="G24" s="106"/>
    </row>
    <row r="25" spans="2:7" x14ac:dyDescent="0.2">
      <c r="B25" s="1" t="s">
        <v>19</v>
      </c>
      <c r="C25" s="108">
        <v>5200095252</v>
      </c>
      <c r="D25" s="2"/>
      <c r="E25" s="108">
        <v>5068632360</v>
      </c>
      <c r="G25" s="108"/>
    </row>
    <row r="26" spans="2:7" x14ac:dyDescent="0.2">
      <c r="B26" s="1" t="s">
        <v>20</v>
      </c>
      <c r="C26" s="108">
        <v>97459552</v>
      </c>
      <c r="D26" s="2"/>
      <c r="E26" s="108">
        <v>94620001</v>
      </c>
      <c r="G26" s="108"/>
    </row>
    <row r="27" spans="2:7" x14ac:dyDescent="0.2">
      <c r="B27" s="1" t="s">
        <v>59</v>
      </c>
      <c r="C27" s="108">
        <v>29080297</v>
      </c>
      <c r="D27" s="2"/>
      <c r="E27" s="108">
        <v>18042848</v>
      </c>
      <c r="G27" s="108"/>
    </row>
    <row r="28" spans="2:7" x14ac:dyDescent="0.2">
      <c r="B28" s="1" t="s">
        <v>5</v>
      </c>
      <c r="C28" s="108">
        <v>62160511</v>
      </c>
      <c r="D28" s="2"/>
      <c r="E28" s="108">
        <v>63029295</v>
      </c>
      <c r="G28" s="108"/>
    </row>
    <row r="29" spans="2:7" x14ac:dyDescent="0.2">
      <c r="B29" s="1" t="s">
        <v>21</v>
      </c>
      <c r="C29" s="86">
        <v>-129783425</v>
      </c>
      <c r="D29" s="2"/>
      <c r="E29" s="133">
        <v>-110709664</v>
      </c>
      <c r="G29" s="84"/>
    </row>
    <row r="30" spans="2:7" x14ac:dyDescent="0.2">
      <c r="C30" s="119">
        <f>SUM(C25:C29)</f>
        <v>5259012187</v>
      </c>
      <c r="D30" s="2"/>
      <c r="E30" s="119">
        <f>SUM(E25:E29)</f>
        <v>5133614840</v>
      </c>
      <c r="G30" s="108"/>
    </row>
    <row r="31" spans="2:7" x14ac:dyDescent="0.2">
      <c r="B31" s="5" t="s">
        <v>22</v>
      </c>
      <c r="C31" s="37"/>
      <c r="D31" s="2"/>
      <c r="E31" s="37"/>
      <c r="G31" s="106"/>
    </row>
    <row r="32" spans="2:7" x14ac:dyDescent="0.2">
      <c r="B32" s="1" t="s">
        <v>22</v>
      </c>
      <c r="C32" s="118">
        <v>13257896</v>
      </c>
      <c r="D32" s="2"/>
      <c r="E32" s="118">
        <v>23439530</v>
      </c>
      <c r="G32" s="108"/>
    </row>
    <row r="33" spans="2:7" x14ac:dyDescent="0.2">
      <c r="C33" s="37"/>
      <c r="D33" s="2"/>
      <c r="E33" s="37"/>
      <c r="G33" s="106"/>
    </row>
    <row r="34" spans="2:7" x14ac:dyDescent="0.2">
      <c r="B34" s="7" t="s">
        <v>23</v>
      </c>
      <c r="C34" s="37"/>
      <c r="D34" s="2"/>
      <c r="E34" s="37"/>
      <c r="G34" s="106"/>
    </row>
    <row r="35" spans="2:7" x14ac:dyDescent="0.2">
      <c r="B35" s="6" t="s">
        <v>23</v>
      </c>
      <c r="C35" s="117">
        <v>80437565</v>
      </c>
      <c r="D35" s="2"/>
      <c r="E35" s="117">
        <v>83009066</v>
      </c>
      <c r="G35" s="108"/>
    </row>
    <row r="36" spans="2:7" x14ac:dyDescent="0.2">
      <c r="B36" s="1" t="s">
        <v>121</v>
      </c>
      <c r="C36" s="86">
        <v>-50325453</v>
      </c>
      <c r="D36" s="2"/>
      <c r="E36" s="132">
        <v>-56715467</v>
      </c>
      <c r="G36" s="84"/>
    </row>
    <row r="37" spans="2:7" x14ac:dyDescent="0.2">
      <c r="C37" s="119">
        <f>SUM(C35:C36)</f>
        <v>30112112</v>
      </c>
      <c r="D37" s="2"/>
      <c r="E37" s="119">
        <f>SUM(E35:E36)</f>
        <v>26293599</v>
      </c>
      <c r="G37" s="108"/>
    </row>
    <row r="38" spans="2:7" x14ac:dyDescent="0.2">
      <c r="C38" s="37"/>
      <c r="D38" s="2"/>
      <c r="E38" s="37"/>
      <c r="G38" s="106"/>
    </row>
    <row r="39" spans="2:7" x14ac:dyDescent="0.2">
      <c r="B39" s="7" t="s">
        <v>62</v>
      </c>
      <c r="C39" s="117"/>
      <c r="D39" s="2"/>
      <c r="E39" s="117"/>
      <c r="G39" s="108"/>
    </row>
    <row r="40" spans="2:7" x14ac:dyDescent="0.2">
      <c r="B40" s="6" t="s">
        <v>62</v>
      </c>
      <c r="C40" s="117">
        <v>244700</v>
      </c>
      <c r="D40" s="2"/>
      <c r="E40" s="117">
        <v>357550</v>
      </c>
      <c r="G40" s="108"/>
    </row>
    <row r="41" spans="2:7" x14ac:dyDescent="0.2">
      <c r="B41" s="1" t="s">
        <v>74</v>
      </c>
      <c r="C41" s="86">
        <v>-2447</v>
      </c>
      <c r="D41" s="2"/>
      <c r="E41" s="132">
        <v>-3575</v>
      </c>
      <c r="G41" s="84"/>
    </row>
    <row r="42" spans="2:7" x14ac:dyDescent="0.2">
      <c r="C42" s="119">
        <f>SUM(C40:C41)</f>
        <v>242253</v>
      </c>
      <c r="D42" s="2"/>
      <c r="E42" s="119">
        <f>SUM(E40:E41)</f>
        <v>353975</v>
      </c>
      <c r="G42" s="108"/>
    </row>
    <row r="43" spans="2:7" x14ac:dyDescent="0.2">
      <c r="C43" s="37"/>
      <c r="D43" s="2"/>
      <c r="E43" s="37"/>
      <c r="G43" s="106"/>
    </row>
    <row r="44" spans="2:7" x14ac:dyDescent="0.2">
      <c r="B44" s="5" t="s">
        <v>24</v>
      </c>
      <c r="C44" s="37"/>
      <c r="D44" s="2"/>
      <c r="E44" s="37"/>
      <c r="G44" s="106"/>
    </row>
    <row r="45" spans="2:7" x14ac:dyDescent="0.2">
      <c r="B45" s="6" t="s">
        <v>24</v>
      </c>
      <c r="C45" s="117">
        <v>395918277</v>
      </c>
      <c r="D45" s="2"/>
      <c r="E45" s="117">
        <v>381281508</v>
      </c>
      <c r="G45" s="108"/>
    </row>
    <row r="46" spans="2:7" x14ac:dyDescent="0.2">
      <c r="B46" s="1" t="s">
        <v>25</v>
      </c>
      <c r="C46" s="86">
        <v>-82613339</v>
      </c>
      <c r="D46" s="2"/>
      <c r="E46" s="132">
        <v>-75856659</v>
      </c>
      <c r="G46" s="84"/>
    </row>
    <row r="47" spans="2:7" x14ac:dyDescent="0.2">
      <c r="C47" s="119">
        <f>SUM(C45:C46)</f>
        <v>313304938</v>
      </c>
      <c r="D47" s="2"/>
      <c r="E47" s="119">
        <f>SUM(E45:E46)</f>
        <v>305424849</v>
      </c>
      <c r="G47" s="108"/>
    </row>
    <row r="48" spans="2:7" x14ac:dyDescent="0.2">
      <c r="B48" s="5" t="s">
        <v>6</v>
      </c>
      <c r="C48" s="37"/>
      <c r="D48" s="2"/>
      <c r="E48" s="37"/>
      <c r="G48" s="106"/>
    </row>
    <row r="49" spans="2:7" x14ac:dyDescent="0.2">
      <c r="B49" s="1" t="s">
        <v>26</v>
      </c>
      <c r="C49" s="117">
        <v>87378392</v>
      </c>
      <c r="D49" s="2"/>
      <c r="E49" s="117">
        <v>75099165</v>
      </c>
      <c r="G49" s="108"/>
    </row>
    <row r="50" spans="2:7" x14ac:dyDescent="0.2">
      <c r="B50" s="1" t="s">
        <v>75</v>
      </c>
      <c r="C50" s="117">
        <v>7869527</v>
      </c>
      <c r="D50" s="2"/>
      <c r="E50" s="117">
        <v>7869527</v>
      </c>
      <c r="G50" s="108"/>
    </row>
    <row r="51" spans="2:7" x14ac:dyDescent="0.2">
      <c r="B51" s="1" t="s">
        <v>27</v>
      </c>
      <c r="C51" s="117">
        <v>5166462</v>
      </c>
      <c r="D51" s="2"/>
      <c r="E51" s="117">
        <v>6110706</v>
      </c>
      <c r="G51" s="108"/>
    </row>
    <row r="52" spans="2:7" x14ac:dyDescent="0.2">
      <c r="B52" s="1" t="s">
        <v>76</v>
      </c>
      <c r="C52" s="86">
        <v>-6111939</v>
      </c>
      <c r="D52" s="2"/>
      <c r="E52" s="132">
        <v>-4648779</v>
      </c>
      <c r="G52" s="84"/>
    </row>
    <row r="53" spans="2:7" x14ac:dyDescent="0.2">
      <c r="C53" s="119">
        <f>SUM(C49:C52)</f>
        <v>94302442</v>
      </c>
      <c r="D53" s="41"/>
      <c r="E53" s="119">
        <f>SUM(E49:E52)</f>
        <v>84430619</v>
      </c>
      <c r="G53" s="108"/>
    </row>
    <row r="54" spans="2:7" x14ac:dyDescent="0.2">
      <c r="C54" s="37"/>
      <c r="D54" s="41"/>
      <c r="E54" s="37"/>
      <c r="G54" s="106"/>
    </row>
    <row r="55" spans="2:7" ht="13.5" thickBot="1" x14ac:dyDescent="0.25">
      <c r="B55" s="7" t="s">
        <v>7</v>
      </c>
      <c r="C55" s="46">
        <f>SUM(C17+C22+C30+C32+C37+C42+C47+C53)</f>
        <v>10106228961</v>
      </c>
      <c r="D55" s="42"/>
      <c r="E55" s="46">
        <f>E17+E22+E30+E32+E37+E42+E47+E53</f>
        <v>9423861308</v>
      </c>
      <c r="G55" s="107"/>
    </row>
    <row r="56" spans="2:7" ht="13.5" thickTop="1" x14ac:dyDescent="0.2">
      <c r="C56" s="37"/>
      <c r="E56" s="37"/>
      <c r="G56" s="106"/>
    </row>
    <row r="57" spans="2:7" x14ac:dyDescent="0.2">
      <c r="B57" s="1" t="s">
        <v>60</v>
      </c>
      <c r="C57" s="117">
        <v>686322135</v>
      </c>
      <c r="D57" s="39"/>
      <c r="E57" s="117">
        <v>670056237</v>
      </c>
      <c r="G57" s="108"/>
    </row>
    <row r="58" spans="2:7" x14ac:dyDescent="0.2">
      <c r="B58" s="1" t="s">
        <v>28</v>
      </c>
      <c r="C58" s="117">
        <v>25558007646</v>
      </c>
      <c r="D58" s="39"/>
      <c r="E58" s="117">
        <v>23649927291</v>
      </c>
      <c r="G58" s="108"/>
    </row>
    <row r="59" spans="2:7" x14ac:dyDescent="0.2">
      <c r="D59" s="43"/>
      <c r="E59" s="10"/>
    </row>
    <row r="60" spans="2:7" x14ac:dyDescent="0.2">
      <c r="C60" s="15"/>
      <c r="D60" s="43"/>
      <c r="E60" s="10"/>
    </row>
    <row r="61" spans="2:7" x14ac:dyDescent="0.2">
      <c r="C61" s="15"/>
    </row>
    <row r="62" spans="2:7" x14ac:dyDescent="0.2">
      <c r="C62" s="42"/>
    </row>
    <row r="63" spans="2:7" ht="15" x14ac:dyDescent="0.3">
      <c r="B63" s="11"/>
      <c r="C63" s="11"/>
      <c r="D63" s="44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C8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workbookViewId="0">
      <selection activeCell="F51" sqref="F51"/>
    </sheetView>
  </sheetViews>
  <sheetFormatPr baseColWidth="10"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38" customWidth="1"/>
    <col min="5" max="5" width="16.85546875" style="1" customWidth="1"/>
    <col min="6" max="6" width="11" style="1"/>
    <col min="7" max="7" width="25.5703125" style="1" customWidth="1"/>
    <col min="8" max="16384" width="11" style="1"/>
  </cols>
  <sheetData>
    <row r="4" spans="2:7" ht="18" x14ac:dyDescent="0.25">
      <c r="B4" s="148" t="s">
        <v>1</v>
      </c>
      <c r="C4" s="148"/>
      <c r="D4" s="148"/>
      <c r="E4" s="148"/>
    </row>
    <row r="5" spans="2:7" x14ac:dyDescent="0.2">
      <c r="B5" s="146" t="s">
        <v>112</v>
      </c>
      <c r="C5" s="146"/>
      <c r="D5" s="146"/>
      <c r="E5" s="146"/>
    </row>
    <row r="6" spans="2:7" x14ac:dyDescent="0.2">
      <c r="B6" s="147" t="s">
        <v>147</v>
      </c>
      <c r="C6" s="147"/>
      <c r="D6" s="147"/>
      <c r="E6" s="147"/>
    </row>
    <row r="7" spans="2:7" x14ac:dyDescent="0.2">
      <c r="B7" s="146" t="s">
        <v>77</v>
      </c>
      <c r="C7" s="146"/>
      <c r="D7" s="146"/>
      <c r="E7" s="146"/>
    </row>
    <row r="8" spans="2:7" ht="15" customHeight="1" x14ac:dyDescent="0.2"/>
    <row r="9" spans="2:7" ht="15" customHeight="1" x14ac:dyDescent="0.2">
      <c r="C9" s="31">
        <v>2018</v>
      </c>
      <c r="E9" s="31">
        <v>2017</v>
      </c>
    </row>
    <row r="10" spans="2:7" x14ac:dyDescent="0.2">
      <c r="B10" s="5" t="s">
        <v>57</v>
      </c>
      <c r="C10" s="31" t="s">
        <v>146</v>
      </c>
      <c r="D10" s="32"/>
      <c r="E10" s="31" t="s">
        <v>146</v>
      </c>
    </row>
    <row r="12" spans="2:7" ht="15.75" x14ac:dyDescent="0.25">
      <c r="B12" s="5" t="s">
        <v>29</v>
      </c>
      <c r="D12" s="4"/>
    </row>
    <row r="13" spans="2:7" ht="15.75" x14ac:dyDescent="0.25">
      <c r="B13" s="5"/>
      <c r="D13" s="4"/>
    </row>
    <row r="14" spans="2:7" x14ac:dyDescent="0.2">
      <c r="B14" s="5" t="s">
        <v>30</v>
      </c>
      <c r="D14" s="2"/>
    </row>
    <row r="15" spans="2:7" x14ac:dyDescent="0.2">
      <c r="B15" s="1" t="s">
        <v>31</v>
      </c>
      <c r="C15" s="84">
        <v>2584032929</v>
      </c>
      <c r="D15" s="2"/>
      <c r="E15" s="84">
        <v>2223643325</v>
      </c>
      <c r="G15" s="84"/>
    </row>
    <row r="16" spans="2:7" x14ac:dyDescent="0.2">
      <c r="B16" s="1" t="s">
        <v>32</v>
      </c>
      <c r="C16" s="84">
        <v>162718</v>
      </c>
      <c r="D16" s="2"/>
      <c r="E16" s="84">
        <v>187568</v>
      </c>
      <c r="G16" s="84"/>
    </row>
    <row r="17" spans="2:7" x14ac:dyDescent="0.2">
      <c r="B17" s="1" t="s">
        <v>33</v>
      </c>
      <c r="C17" s="85">
        <v>2278549</v>
      </c>
      <c r="D17" s="2"/>
      <c r="E17" s="85">
        <v>3861414</v>
      </c>
      <c r="G17" s="84"/>
    </row>
    <row r="18" spans="2:7" x14ac:dyDescent="0.2">
      <c r="C18" s="88">
        <f>SUM(C15:C17)</f>
        <v>2586474196</v>
      </c>
      <c r="D18" s="2"/>
      <c r="E18" s="88">
        <f>SUM(E15:E17)</f>
        <v>2227692307</v>
      </c>
      <c r="G18" s="84"/>
    </row>
    <row r="19" spans="2:7" x14ac:dyDescent="0.2">
      <c r="C19" s="84"/>
      <c r="D19" s="2"/>
      <c r="E19" s="84"/>
      <c r="G19" s="84"/>
    </row>
    <row r="20" spans="2:7" x14ac:dyDescent="0.2">
      <c r="B20" s="5" t="s">
        <v>120</v>
      </c>
      <c r="C20" s="84"/>
      <c r="D20" s="2"/>
      <c r="E20" s="84"/>
      <c r="G20" s="84"/>
    </row>
    <row r="21" spans="2:7" x14ac:dyDescent="0.2">
      <c r="B21" s="1" t="s">
        <v>79</v>
      </c>
      <c r="C21" s="84">
        <v>45533850</v>
      </c>
      <c r="D21" s="14"/>
      <c r="E21" s="84">
        <v>23114526</v>
      </c>
      <c r="G21" s="84"/>
    </row>
    <row r="22" spans="2:7" x14ac:dyDescent="0.2">
      <c r="B22" s="1" t="s">
        <v>111</v>
      </c>
      <c r="C22" s="86">
        <v>33819</v>
      </c>
      <c r="D22" s="14"/>
      <c r="E22" s="86">
        <v>35077</v>
      </c>
      <c r="G22" s="84"/>
    </row>
    <row r="23" spans="2:7" x14ac:dyDescent="0.2">
      <c r="C23" s="90">
        <f>C21+C22</f>
        <v>45567669</v>
      </c>
      <c r="D23" s="14"/>
      <c r="E23" s="90">
        <f>SUM(E21:E22)</f>
        <v>23149603</v>
      </c>
      <c r="G23" s="84"/>
    </row>
    <row r="24" spans="2:7" x14ac:dyDescent="0.2">
      <c r="C24" s="84"/>
      <c r="D24" s="2"/>
      <c r="E24" s="84"/>
      <c r="G24" s="84"/>
    </row>
    <row r="25" spans="2:7" x14ac:dyDescent="0.2">
      <c r="D25" s="2"/>
      <c r="E25" s="84"/>
      <c r="G25" s="38"/>
    </row>
    <row r="26" spans="2:7" x14ac:dyDescent="0.2">
      <c r="B26" s="7" t="s">
        <v>34</v>
      </c>
      <c r="G26" s="38"/>
    </row>
    <row r="27" spans="2:7" x14ac:dyDescent="0.2">
      <c r="G27" s="38"/>
    </row>
    <row r="28" spans="2:7" x14ac:dyDescent="0.2">
      <c r="B28" s="7" t="s">
        <v>35</v>
      </c>
      <c r="C28" s="9">
        <v>5522429618</v>
      </c>
      <c r="E28" s="9">
        <v>5289594629</v>
      </c>
      <c r="G28" s="38"/>
    </row>
    <row r="29" spans="2:7" x14ac:dyDescent="0.2">
      <c r="B29" s="1" t="s">
        <v>36</v>
      </c>
      <c r="C29" s="12">
        <v>2844354</v>
      </c>
      <c r="D29" s="39"/>
      <c r="E29" s="12">
        <v>2985885</v>
      </c>
      <c r="G29" s="39"/>
    </row>
    <row r="30" spans="2:7" x14ac:dyDescent="0.2">
      <c r="B30" s="6" t="s">
        <v>33</v>
      </c>
      <c r="C30" s="47">
        <f>SUM(C28:C29)</f>
        <v>5525273972</v>
      </c>
      <c r="D30" s="39"/>
      <c r="E30" s="47">
        <f>SUM(E28:E29)</f>
        <v>5292580514</v>
      </c>
      <c r="G30" s="39"/>
    </row>
    <row r="31" spans="2:7" x14ac:dyDescent="0.2">
      <c r="C31" s="84"/>
      <c r="D31" s="39"/>
      <c r="E31" s="84"/>
      <c r="G31" s="39"/>
    </row>
    <row r="32" spans="2:7" x14ac:dyDescent="0.2">
      <c r="C32" s="85">
        <v>189945874</v>
      </c>
      <c r="D32" s="2"/>
      <c r="E32" s="85">
        <v>182226795</v>
      </c>
      <c r="G32" s="38"/>
    </row>
    <row r="33" spans="2:7" x14ac:dyDescent="0.2">
      <c r="B33" s="5" t="s">
        <v>8</v>
      </c>
      <c r="D33" s="2"/>
      <c r="G33" s="84"/>
    </row>
    <row r="34" spans="2:7" x14ac:dyDescent="0.2">
      <c r="B34" s="1" t="s">
        <v>1</v>
      </c>
      <c r="C34" s="84"/>
      <c r="G34" s="84"/>
    </row>
    <row r="35" spans="2:7" x14ac:dyDescent="0.2">
      <c r="D35" s="2"/>
      <c r="E35" s="84"/>
      <c r="G35" s="38"/>
    </row>
    <row r="36" spans="2:7" ht="13.5" thickBot="1" x14ac:dyDescent="0.25">
      <c r="B36" s="5" t="s">
        <v>9</v>
      </c>
      <c r="C36" s="120">
        <f>SUM(C18,C23,C30,C32)</f>
        <v>8347261711</v>
      </c>
      <c r="D36" s="40"/>
      <c r="E36" s="120">
        <f>E18+E23+E30+E32</f>
        <v>7725649219</v>
      </c>
      <c r="G36" s="90"/>
    </row>
    <row r="37" spans="2:7" x14ac:dyDescent="0.2">
      <c r="C37" s="84"/>
      <c r="D37" s="2"/>
      <c r="E37" s="84"/>
      <c r="G37" s="84"/>
    </row>
    <row r="38" spans="2:7" x14ac:dyDescent="0.2">
      <c r="C38" s="84"/>
      <c r="D38" s="2"/>
      <c r="E38" s="84"/>
      <c r="G38" s="38"/>
    </row>
    <row r="39" spans="2:7" x14ac:dyDescent="0.2">
      <c r="B39" s="7" t="s">
        <v>10</v>
      </c>
      <c r="D39" s="2"/>
      <c r="E39" s="84"/>
      <c r="G39" s="38"/>
    </row>
    <row r="40" spans="2:7" x14ac:dyDescent="0.2">
      <c r="B40" s="1" t="s">
        <v>11</v>
      </c>
      <c r="C40" s="84">
        <v>202277066</v>
      </c>
      <c r="D40" s="2"/>
      <c r="E40" s="84">
        <v>190409869</v>
      </c>
      <c r="G40" s="84"/>
    </row>
    <row r="41" spans="2:7" x14ac:dyDescent="0.2">
      <c r="B41" s="1" t="s">
        <v>37</v>
      </c>
      <c r="C41" s="84">
        <v>1482904957</v>
      </c>
      <c r="D41" s="2"/>
      <c r="E41" s="84">
        <v>1416820612</v>
      </c>
      <c r="G41" s="84"/>
    </row>
    <row r="42" spans="2:7" x14ac:dyDescent="0.2">
      <c r="B42" s="1" t="s">
        <v>12</v>
      </c>
      <c r="C42" s="86">
        <v>73785227</v>
      </c>
      <c r="D42" s="2"/>
      <c r="E42" s="86">
        <v>90981608</v>
      </c>
      <c r="G42" s="84"/>
    </row>
    <row r="43" spans="2:7" x14ac:dyDescent="0.2">
      <c r="C43" s="84"/>
      <c r="D43" s="2"/>
      <c r="E43" s="84"/>
      <c r="G43" s="84"/>
    </row>
    <row r="44" spans="2:7" ht="13.5" thickBot="1" x14ac:dyDescent="0.25">
      <c r="B44" s="7" t="s">
        <v>38</v>
      </c>
      <c r="C44" s="87">
        <f>SUM(C40:C42)</f>
        <v>1758967250</v>
      </c>
      <c r="D44" s="2"/>
      <c r="E44" s="87">
        <f>SUM(E40:E43)</f>
        <v>1698212089</v>
      </c>
      <c r="G44" s="84"/>
    </row>
    <row r="45" spans="2:7" x14ac:dyDescent="0.2">
      <c r="C45" s="84"/>
      <c r="D45" s="2"/>
      <c r="E45" s="84"/>
      <c r="G45" s="84"/>
    </row>
    <row r="46" spans="2:7" ht="13.5" thickBot="1" x14ac:dyDescent="0.25">
      <c r="B46" s="5" t="s">
        <v>13</v>
      </c>
      <c r="C46" s="121">
        <f>SUM(C36+C44)</f>
        <v>10106228961</v>
      </c>
      <c r="D46" s="40"/>
      <c r="E46" s="121">
        <f>E36+E44</f>
        <v>9423861308</v>
      </c>
      <c r="G46" s="90"/>
    </row>
    <row r="47" spans="2:7" ht="13.5" thickTop="1" x14ac:dyDescent="0.2">
      <c r="G47" s="38"/>
    </row>
    <row r="48" spans="2:7" x14ac:dyDescent="0.2">
      <c r="G48" s="38"/>
    </row>
    <row r="49" spans="2:7" x14ac:dyDescent="0.2">
      <c r="B49" s="1" t="s">
        <v>61</v>
      </c>
      <c r="C49" s="9">
        <v>686322135</v>
      </c>
      <c r="D49" s="39"/>
      <c r="E49" s="79">
        <v>670056237</v>
      </c>
      <c r="G49" s="39"/>
    </row>
    <row r="50" spans="2:7" x14ac:dyDescent="0.2">
      <c r="B50" s="1" t="s">
        <v>28</v>
      </c>
      <c r="C50" s="9">
        <v>-25558007646</v>
      </c>
      <c r="D50" s="39"/>
      <c r="E50" s="79">
        <v>-23649927291</v>
      </c>
      <c r="G50" s="39"/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showGridLines="0" workbookViewId="0">
      <selection activeCell="E67" sqref="B1:E67"/>
    </sheetView>
  </sheetViews>
  <sheetFormatPr baseColWidth="10"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4.42578125" style="1" bestFit="1" customWidth="1"/>
    <col min="7" max="7" width="25.42578125" style="1" customWidth="1"/>
    <col min="8" max="8" width="16.5703125" style="1" customWidth="1"/>
    <col min="9" max="16384" width="11" style="1"/>
  </cols>
  <sheetData>
    <row r="2" spans="2:8" ht="18" x14ac:dyDescent="0.25">
      <c r="B2" s="148" t="s">
        <v>1</v>
      </c>
      <c r="C2" s="148"/>
      <c r="D2" s="148"/>
      <c r="E2" s="148"/>
    </row>
    <row r="3" spans="2:8" x14ac:dyDescent="0.2">
      <c r="B3" s="146" t="s">
        <v>113</v>
      </c>
      <c r="C3" s="146"/>
      <c r="D3" s="146"/>
      <c r="E3" s="146"/>
      <c r="F3" s="28"/>
    </row>
    <row r="4" spans="2:8" x14ac:dyDescent="0.2">
      <c r="B4" s="149" t="s">
        <v>148</v>
      </c>
      <c r="C4" s="149"/>
      <c r="D4" s="149"/>
      <c r="E4" s="149"/>
      <c r="F4" s="28"/>
    </row>
    <row r="5" spans="2:8" x14ac:dyDescent="0.2">
      <c r="B5" s="146" t="s">
        <v>77</v>
      </c>
      <c r="C5" s="146"/>
      <c r="D5" s="146"/>
      <c r="E5" s="146"/>
      <c r="F5" s="28"/>
    </row>
    <row r="6" spans="2:8" ht="15" x14ac:dyDescent="0.2">
      <c r="B6" s="13"/>
      <c r="C6" s="13"/>
    </row>
    <row r="7" spans="2:8" ht="15" x14ac:dyDescent="0.2">
      <c r="B7" s="13"/>
      <c r="C7" s="81">
        <v>2018</v>
      </c>
      <c r="E7" s="31">
        <v>2017</v>
      </c>
    </row>
    <row r="8" spans="2:8" ht="15.75" x14ac:dyDescent="0.25">
      <c r="B8" s="3" t="s">
        <v>55</v>
      </c>
      <c r="C8" s="29" t="s">
        <v>146</v>
      </c>
      <c r="E8" s="29" t="s">
        <v>146</v>
      </c>
      <c r="G8" s="38"/>
      <c r="H8" s="38"/>
    </row>
    <row r="9" spans="2:8" x14ac:dyDescent="0.2">
      <c r="G9" s="38"/>
      <c r="H9" s="38"/>
    </row>
    <row r="10" spans="2:8" x14ac:dyDescent="0.2">
      <c r="B10" s="1" t="s">
        <v>39</v>
      </c>
      <c r="C10" s="84">
        <v>582306688</v>
      </c>
      <c r="D10" s="35"/>
      <c r="E10" s="84">
        <v>646703683</v>
      </c>
      <c r="G10" s="84"/>
      <c r="H10" s="14"/>
    </row>
    <row r="11" spans="2:8" x14ac:dyDescent="0.2">
      <c r="B11" s="1" t="s">
        <v>69</v>
      </c>
      <c r="C11" s="84">
        <v>249685581</v>
      </c>
      <c r="D11" s="34"/>
      <c r="E11" s="84">
        <v>187654876</v>
      </c>
      <c r="G11" s="84"/>
      <c r="H11" s="14"/>
    </row>
    <row r="12" spans="2:8" x14ac:dyDescent="0.2">
      <c r="B12" s="1" t="s">
        <v>80</v>
      </c>
      <c r="C12" s="85">
        <v>0</v>
      </c>
      <c r="D12" s="34"/>
      <c r="E12" s="85">
        <v>25320281</v>
      </c>
      <c r="G12" s="84"/>
      <c r="H12" s="14"/>
    </row>
    <row r="13" spans="2:8" x14ac:dyDescent="0.2">
      <c r="C13" s="88">
        <f>SUM(C10:C12)</f>
        <v>831992269</v>
      </c>
      <c r="D13" s="34"/>
      <c r="E13" s="88">
        <f>SUM(E10:E12)</f>
        <v>859678840</v>
      </c>
      <c r="G13" s="90"/>
      <c r="H13" s="40"/>
    </row>
    <row r="14" spans="2:8" x14ac:dyDescent="0.2">
      <c r="C14" s="84"/>
      <c r="D14" s="34"/>
      <c r="E14" s="84"/>
      <c r="G14" s="84"/>
      <c r="H14" s="14"/>
    </row>
    <row r="15" spans="2:8" x14ac:dyDescent="0.2">
      <c r="B15" s="5" t="s">
        <v>56</v>
      </c>
      <c r="C15" s="84"/>
      <c r="D15" s="34"/>
      <c r="E15" s="84"/>
      <c r="G15" s="84"/>
      <c r="H15" s="14"/>
    </row>
    <row r="16" spans="2:8" x14ac:dyDescent="0.2">
      <c r="B16" s="1" t="s">
        <v>54</v>
      </c>
      <c r="C16" s="84">
        <v>-293102298</v>
      </c>
      <c r="D16" s="34"/>
      <c r="E16" s="84">
        <v>-314474311</v>
      </c>
      <c r="G16" s="84"/>
      <c r="H16" s="14"/>
    </row>
    <row r="17" spans="2:8" x14ac:dyDescent="0.2">
      <c r="B17" s="1" t="s">
        <v>70</v>
      </c>
      <c r="C17" s="86">
        <v>-44588962</v>
      </c>
      <c r="D17" s="34"/>
      <c r="E17" s="86">
        <v>-19571673</v>
      </c>
      <c r="G17" s="84"/>
      <c r="H17" s="14"/>
    </row>
    <row r="18" spans="2:8" x14ac:dyDescent="0.2">
      <c r="C18" s="88">
        <f>SUM(C16:C17)</f>
        <v>-337691260</v>
      </c>
      <c r="D18" s="34"/>
      <c r="E18" s="88">
        <f>SUM(E16:E17)</f>
        <v>-334045984</v>
      </c>
      <c r="G18" s="90"/>
      <c r="H18" s="40"/>
    </row>
    <row r="19" spans="2:8" x14ac:dyDescent="0.2">
      <c r="C19" s="84"/>
      <c r="D19" s="34"/>
      <c r="E19" s="84"/>
      <c r="G19" s="84"/>
      <c r="H19" s="14"/>
    </row>
    <row r="20" spans="2:8" ht="13.5" thickBot="1" x14ac:dyDescent="0.25">
      <c r="B20" s="5" t="s">
        <v>40</v>
      </c>
      <c r="C20" s="87">
        <f>SUM(C13,C18)</f>
        <v>494301009</v>
      </c>
      <c r="D20" s="34"/>
      <c r="E20" s="87">
        <f>SUM(E13,E18)</f>
        <v>525632856</v>
      </c>
      <c r="F20" s="15"/>
      <c r="G20" s="84"/>
      <c r="H20" s="14"/>
    </row>
    <row r="21" spans="2:8" x14ac:dyDescent="0.2">
      <c r="C21" s="84"/>
      <c r="D21" s="34"/>
      <c r="E21" s="84"/>
      <c r="G21" s="84"/>
      <c r="H21" s="14"/>
    </row>
    <row r="22" spans="2:8" x14ac:dyDescent="0.2">
      <c r="B22" s="5" t="s">
        <v>41</v>
      </c>
      <c r="C22" s="84">
        <v>-15017117</v>
      </c>
      <c r="D22" s="34"/>
      <c r="E22" s="84">
        <v>-28507320</v>
      </c>
      <c r="G22" s="84"/>
      <c r="H22" s="14"/>
    </row>
    <row r="23" spans="2:8" x14ac:dyDescent="0.2">
      <c r="B23" s="5" t="s">
        <v>71</v>
      </c>
      <c r="C23" s="86">
        <v>0</v>
      </c>
      <c r="D23" s="34"/>
      <c r="E23" s="86">
        <v>-818871</v>
      </c>
      <c r="G23" s="84"/>
      <c r="H23" s="14"/>
    </row>
    <row r="24" spans="2:8" x14ac:dyDescent="0.2">
      <c r="B24" s="5"/>
      <c r="C24" s="88">
        <f>SUM(C22:C23)</f>
        <v>-15017117</v>
      </c>
      <c r="D24" s="34"/>
      <c r="E24" s="88">
        <f>SUM(E22:E23)</f>
        <v>-29326191</v>
      </c>
      <c r="G24" s="90"/>
      <c r="H24" s="40"/>
    </row>
    <row r="25" spans="2:8" x14ac:dyDescent="0.2">
      <c r="C25" s="84"/>
      <c r="D25" s="34"/>
      <c r="E25" s="84"/>
      <c r="G25" s="84"/>
      <c r="H25" s="14"/>
    </row>
    <row r="26" spans="2:8" x14ac:dyDescent="0.2">
      <c r="B26" s="5" t="s">
        <v>42</v>
      </c>
      <c r="C26" s="84">
        <f>SUM(C20,C24)</f>
        <v>479283892</v>
      </c>
      <c r="D26" s="34"/>
      <c r="E26" s="84">
        <f>SUM(E20,E24)</f>
        <v>496306665</v>
      </c>
      <c r="G26" s="84"/>
      <c r="H26" s="14"/>
    </row>
    <row r="27" spans="2:8" x14ac:dyDescent="0.2">
      <c r="B27" s="5"/>
      <c r="C27" s="84"/>
      <c r="D27" s="34"/>
      <c r="E27" s="84"/>
      <c r="G27" s="84"/>
      <c r="H27" s="14"/>
    </row>
    <row r="28" spans="2:8" x14ac:dyDescent="0.2">
      <c r="B28" s="1" t="s">
        <v>63</v>
      </c>
      <c r="C28" s="84">
        <v>2624797</v>
      </c>
      <c r="D28" s="34"/>
      <c r="E28" s="84">
        <v>1053243</v>
      </c>
      <c r="G28" s="84"/>
      <c r="H28" s="14"/>
    </row>
    <row r="29" spans="2:8" x14ac:dyDescent="0.2">
      <c r="B29" s="5"/>
      <c r="C29" s="84"/>
      <c r="D29" s="34"/>
      <c r="E29" s="84"/>
      <c r="G29" s="84"/>
      <c r="H29" s="14"/>
    </row>
    <row r="30" spans="2:8" x14ac:dyDescent="0.2">
      <c r="B30" s="5" t="s">
        <v>0</v>
      </c>
      <c r="C30" s="84" t="s">
        <v>1</v>
      </c>
      <c r="D30" s="34"/>
      <c r="E30" s="84" t="s">
        <v>1</v>
      </c>
      <c r="G30" s="84"/>
      <c r="H30" s="14"/>
    </row>
    <row r="31" spans="2:8" x14ac:dyDescent="0.2">
      <c r="B31" s="1" t="s">
        <v>52</v>
      </c>
      <c r="C31" s="84">
        <v>32120500</v>
      </c>
      <c r="D31" s="34"/>
      <c r="E31" s="84">
        <v>32208465</v>
      </c>
      <c r="G31" s="84"/>
      <c r="H31" s="14"/>
    </row>
    <row r="32" spans="2:8" x14ac:dyDescent="0.2">
      <c r="B32" s="1" t="s">
        <v>53</v>
      </c>
      <c r="C32" s="84">
        <v>1326224</v>
      </c>
      <c r="D32" s="34"/>
      <c r="E32" s="84">
        <v>1802959</v>
      </c>
      <c r="G32" s="84"/>
      <c r="H32" s="14"/>
    </row>
    <row r="33" spans="2:8" x14ac:dyDescent="0.2">
      <c r="B33" s="1" t="s">
        <v>81</v>
      </c>
      <c r="C33" s="85">
        <v>61701666</v>
      </c>
      <c r="D33" s="34"/>
      <c r="E33" s="85">
        <v>54098783</v>
      </c>
      <c r="G33" s="84"/>
      <c r="H33" s="14"/>
    </row>
    <row r="34" spans="2:8" x14ac:dyDescent="0.2">
      <c r="C34" s="88">
        <f>SUM(C31:C33)</f>
        <v>95148390</v>
      </c>
      <c r="D34" s="34"/>
      <c r="E34" s="88">
        <f>SUM(E31:E33)</f>
        <v>88110207</v>
      </c>
      <c r="G34" s="90"/>
      <c r="H34" s="40"/>
    </row>
    <row r="35" spans="2:8" x14ac:dyDescent="0.2">
      <c r="C35" s="84"/>
      <c r="D35" s="34"/>
      <c r="E35" s="84"/>
      <c r="G35" s="84"/>
      <c r="H35" s="14"/>
    </row>
    <row r="36" spans="2:8" x14ac:dyDescent="0.2">
      <c r="B36" s="5" t="s">
        <v>2</v>
      </c>
      <c r="C36" s="84"/>
      <c r="D36" s="34"/>
      <c r="E36" s="84"/>
      <c r="G36" s="84"/>
      <c r="H36" s="14"/>
    </row>
    <row r="37" spans="2:8" x14ac:dyDescent="0.2">
      <c r="B37" s="8" t="s">
        <v>52</v>
      </c>
      <c r="C37" s="84">
        <v>-45509840</v>
      </c>
      <c r="D37" s="34"/>
      <c r="E37" s="84">
        <v>-58696112</v>
      </c>
      <c r="G37" s="84"/>
      <c r="H37" s="14"/>
    </row>
    <row r="38" spans="2:8" x14ac:dyDescent="0.2">
      <c r="B38" s="8" t="s">
        <v>68</v>
      </c>
      <c r="C38" s="85">
        <v>0</v>
      </c>
      <c r="D38" s="34"/>
      <c r="E38" s="85">
        <v>0</v>
      </c>
      <c r="G38" s="84"/>
      <c r="H38" s="14"/>
    </row>
    <row r="39" spans="2:8" x14ac:dyDescent="0.2">
      <c r="B39" s="8"/>
      <c r="C39" s="88">
        <f>SUM(C37:C38)</f>
        <v>-45509840</v>
      </c>
      <c r="D39" s="34"/>
      <c r="E39" s="88">
        <f>SUM(E37:E38)</f>
        <v>-58696112</v>
      </c>
      <c r="G39" s="90"/>
      <c r="H39" s="40"/>
    </row>
    <row r="40" spans="2:8" x14ac:dyDescent="0.2">
      <c r="B40" s="5"/>
      <c r="C40" s="84"/>
      <c r="D40" s="34"/>
      <c r="E40" s="84"/>
      <c r="G40" s="84"/>
      <c r="H40" s="14"/>
    </row>
    <row r="41" spans="2:8" x14ac:dyDescent="0.2">
      <c r="B41" s="5" t="s">
        <v>43</v>
      </c>
      <c r="C41" s="84"/>
      <c r="D41" s="34"/>
      <c r="E41" s="84"/>
      <c r="G41" s="84"/>
      <c r="H41" s="14"/>
    </row>
    <row r="42" spans="2:8" x14ac:dyDescent="0.2">
      <c r="B42" s="1" t="s">
        <v>72</v>
      </c>
      <c r="C42" s="84">
        <v>-217670095</v>
      </c>
      <c r="D42" s="34"/>
      <c r="E42" s="84">
        <v>-216664720</v>
      </c>
      <c r="G42" s="84"/>
      <c r="H42" s="14"/>
    </row>
    <row r="43" spans="2:8" x14ac:dyDescent="0.2">
      <c r="B43" s="1" t="s">
        <v>44</v>
      </c>
      <c r="C43" s="84">
        <v>-47663131</v>
      </c>
      <c r="D43" s="34"/>
      <c r="E43" s="84">
        <v>-34815762</v>
      </c>
      <c r="G43" s="84"/>
      <c r="H43" s="14"/>
    </row>
    <row r="44" spans="2:8" x14ac:dyDescent="0.2">
      <c r="B44" s="1" t="s">
        <v>45</v>
      </c>
      <c r="C44" s="84">
        <v>-21569541</v>
      </c>
      <c r="D44" s="34"/>
      <c r="E44" s="84">
        <v>-21630952</v>
      </c>
      <c r="G44" s="84"/>
      <c r="H44" s="14"/>
    </row>
    <row r="45" spans="2:8" x14ac:dyDescent="0.2">
      <c r="B45" s="1" t="s">
        <v>46</v>
      </c>
      <c r="C45" s="84"/>
      <c r="D45" s="34"/>
      <c r="E45" s="84">
        <v>-9612890</v>
      </c>
      <c r="G45" s="84"/>
      <c r="H45" s="14"/>
    </row>
    <row r="46" spans="2:8" x14ac:dyDescent="0.2">
      <c r="B46" s="1" t="s">
        <v>47</v>
      </c>
      <c r="C46" s="86">
        <v>-161731885</v>
      </c>
      <c r="D46" s="34"/>
      <c r="E46" s="86">
        <v>-156163107</v>
      </c>
      <c r="G46" s="84"/>
      <c r="H46" s="14"/>
    </row>
    <row r="47" spans="2:8" x14ac:dyDescent="0.2">
      <c r="B47" s="5"/>
      <c r="C47" s="89">
        <f>SUM(C42:C46)</f>
        <v>-448634652</v>
      </c>
      <c r="D47" s="34"/>
      <c r="E47" s="89">
        <f>SUM(E42:E46)</f>
        <v>-438887431</v>
      </c>
      <c r="G47" s="90"/>
      <c r="H47" s="40"/>
    </row>
    <row r="48" spans="2:8" x14ac:dyDescent="0.2">
      <c r="B48" s="5"/>
      <c r="C48" s="84"/>
      <c r="D48" s="34"/>
      <c r="E48" s="84"/>
      <c r="G48" s="84"/>
      <c r="H48" s="14"/>
    </row>
    <row r="49" spans="2:8" ht="13.5" thickBot="1" x14ac:dyDescent="0.25">
      <c r="B49" s="5" t="s">
        <v>48</v>
      </c>
      <c r="C49" s="87">
        <f>C26+C34+C39+CA4939+C47+C28</f>
        <v>82912587</v>
      </c>
      <c r="D49" s="34"/>
      <c r="E49" s="87">
        <f>E26+E34+E39+CC4939+E47+E28</f>
        <v>87886572</v>
      </c>
      <c r="G49" s="84"/>
      <c r="H49" s="14"/>
    </row>
    <row r="50" spans="2:8" x14ac:dyDescent="0.2">
      <c r="B50" s="5"/>
      <c r="C50" s="84"/>
      <c r="D50" s="34"/>
      <c r="E50" s="84"/>
      <c r="G50" s="84"/>
      <c r="H50" s="14"/>
    </row>
    <row r="51" spans="2:8" x14ac:dyDescent="0.2">
      <c r="B51" s="5" t="s">
        <v>49</v>
      </c>
      <c r="C51" s="84" t="s">
        <v>1</v>
      </c>
      <c r="D51" s="34"/>
      <c r="E51" s="84" t="s">
        <v>1</v>
      </c>
      <c r="G51" s="84"/>
      <c r="H51" s="14"/>
    </row>
    <row r="52" spans="2:8" x14ac:dyDescent="0.2">
      <c r="B52" s="1" t="s">
        <v>50</v>
      </c>
      <c r="C52" s="84">
        <v>8630081</v>
      </c>
      <c r="D52" s="34"/>
      <c r="E52" s="84">
        <v>22475793</v>
      </c>
      <c r="G52" s="84"/>
      <c r="H52" s="14"/>
    </row>
    <row r="53" spans="2:8" x14ac:dyDescent="0.2">
      <c r="B53" s="1" t="s">
        <v>47</v>
      </c>
      <c r="C53" s="86">
        <v>-15257441</v>
      </c>
      <c r="D53" s="34"/>
      <c r="E53" s="86">
        <v>-17769756</v>
      </c>
      <c r="G53" s="84"/>
      <c r="H53" s="14"/>
    </row>
    <row r="54" spans="2:8" x14ac:dyDescent="0.2">
      <c r="C54" s="90">
        <f>SUM(C52:C53)</f>
        <v>-6627360</v>
      </c>
      <c r="D54" s="34"/>
      <c r="E54" s="90">
        <f>SUM(E52:E53)</f>
        <v>4706037</v>
      </c>
      <c r="G54" s="90"/>
      <c r="H54" s="134"/>
    </row>
    <row r="55" spans="2:8" x14ac:dyDescent="0.2">
      <c r="C55" s="84"/>
      <c r="D55" s="34"/>
      <c r="E55" s="84"/>
      <c r="G55" s="84"/>
      <c r="H55" s="135"/>
    </row>
    <row r="56" spans="2:8" x14ac:dyDescent="0.2">
      <c r="B56" s="5" t="s">
        <v>73</v>
      </c>
      <c r="C56" s="85">
        <f>SUM(C49+C54)</f>
        <v>76285227</v>
      </c>
      <c r="D56" s="34"/>
      <c r="E56" s="85">
        <f>E49+E54</f>
        <v>92592609</v>
      </c>
      <c r="G56" s="84"/>
      <c r="H56" s="135"/>
    </row>
    <row r="57" spans="2:8" x14ac:dyDescent="0.2">
      <c r="D57" s="34"/>
      <c r="G57" s="38"/>
      <c r="H57" s="43"/>
    </row>
    <row r="58" spans="2:8" x14ac:dyDescent="0.2">
      <c r="B58" s="1" t="s">
        <v>51</v>
      </c>
      <c r="C58" s="15">
        <v>-2500000</v>
      </c>
      <c r="D58" s="34"/>
      <c r="E58" s="15">
        <v>-1611001</v>
      </c>
      <c r="G58" s="80"/>
      <c r="H58" s="80"/>
    </row>
    <row r="59" spans="2:8" ht="15" x14ac:dyDescent="0.2">
      <c r="B59" s="13"/>
      <c r="C59" s="15"/>
      <c r="D59" s="36"/>
      <c r="E59" s="15"/>
      <c r="G59" s="80"/>
      <c r="H59" s="80"/>
    </row>
    <row r="60" spans="2:8" ht="16.5" thickBot="1" x14ac:dyDescent="0.3">
      <c r="B60" s="3" t="s">
        <v>3</v>
      </c>
      <c r="C60" s="75">
        <f>SUM(C56+C58)</f>
        <v>73785227</v>
      </c>
      <c r="D60" s="36"/>
      <c r="E60" s="75">
        <f>SUM(E56:E58)</f>
        <v>90981608</v>
      </c>
      <c r="F60" s="10"/>
      <c r="G60" s="42"/>
      <c r="H60" s="42"/>
    </row>
    <row r="61" spans="2:8" ht="16.5" thickTop="1" x14ac:dyDescent="0.25">
      <c r="B61" s="3"/>
      <c r="C61" s="16"/>
      <c r="E61" s="42"/>
    </row>
    <row r="62" spans="2:8" ht="15.75" x14ac:dyDescent="0.25">
      <c r="B62" s="20"/>
      <c r="C62" s="16"/>
      <c r="E62" s="42"/>
    </row>
    <row r="63" spans="2:8" ht="15" x14ac:dyDescent="0.2">
      <c r="B63" s="20"/>
      <c r="C63" s="21"/>
      <c r="E63" s="15"/>
    </row>
    <row r="64" spans="2:8" ht="15" x14ac:dyDescent="0.2">
      <c r="B64" s="17" t="s">
        <v>115</v>
      </c>
      <c r="C64" s="17"/>
      <c r="D64" s="13"/>
      <c r="E64" s="76"/>
    </row>
    <row r="65" spans="2:5" ht="15" x14ac:dyDescent="0.2">
      <c r="B65" s="17" t="s">
        <v>143</v>
      </c>
      <c r="C65" s="17"/>
      <c r="D65" s="13"/>
      <c r="E65" s="76"/>
    </row>
    <row r="66" spans="2:5" ht="15" x14ac:dyDescent="0.2">
      <c r="B66" s="20"/>
      <c r="C66" s="20"/>
      <c r="D66" s="13"/>
    </row>
    <row r="67" spans="2:5" ht="15" x14ac:dyDescent="0.2">
      <c r="B67" s="18"/>
      <c r="D67" s="19"/>
    </row>
    <row r="68" spans="2:5" ht="15" x14ac:dyDescent="0.2">
      <c r="B68" s="20"/>
      <c r="C68" s="20"/>
      <c r="D68" s="13"/>
    </row>
    <row r="69" spans="2:5" ht="15" x14ac:dyDescent="0.2">
      <c r="B69" s="20"/>
      <c r="C69" s="20"/>
    </row>
    <row r="70" spans="2:5" ht="15" x14ac:dyDescent="0.2">
      <c r="B70" s="20"/>
      <c r="C70" s="20"/>
    </row>
    <row r="71" spans="2:5" ht="15" x14ac:dyDescent="0.2">
      <c r="B71" s="20"/>
      <c r="C71" s="20"/>
    </row>
    <row r="72" spans="2:5" ht="15" x14ac:dyDescent="0.2">
      <c r="B72" s="20"/>
      <c r="C72" s="20"/>
    </row>
    <row r="73" spans="2:5" ht="15" x14ac:dyDescent="0.2">
      <c r="B73" s="20"/>
      <c r="C73" s="20"/>
    </row>
    <row r="74" spans="2:5" ht="15" x14ac:dyDescent="0.2">
      <c r="B74" s="20"/>
      <c r="C74" s="20"/>
    </row>
    <row r="75" spans="2:5" ht="15" x14ac:dyDescent="0.2">
      <c r="B75" s="20"/>
      <c r="C75" s="20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E54" sqref="B1:E54"/>
    </sheetView>
  </sheetViews>
  <sheetFormatPr baseColWidth="10" defaultRowHeight="12.75" x14ac:dyDescent="0.2"/>
  <cols>
    <col min="1" max="1" width="2.28515625" style="30" customWidth="1"/>
    <col min="2" max="2" width="45" style="30" customWidth="1"/>
    <col min="3" max="3" width="21.85546875" style="22" customWidth="1"/>
    <col min="4" max="4" width="8.28515625" style="33" customWidth="1"/>
    <col min="5" max="5" width="17.28515625" style="30" customWidth="1"/>
    <col min="6" max="6" width="11.42578125" style="30"/>
    <col min="7" max="7" width="12.5703125" style="30" customWidth="1"/>
    <col min="8" max="229" width="11.42578125" style="30"/>
    <col min="230" max="230" width="69.140625" style="30" bestFit="1" customWidth="1"/>
    <col min="231" max="231" width="24.42578125" style="30" customWidth="1"/>
    <col min="232" max="485" width="11.42578125" style="30"/>
    <col min="486" max="486" width="69.140625" style="30" bestFit="1" customWidth="1"/>
    <col min="487" max="487" width="24.42578125" style="30" customWidth="1"/>
    <col min="488" max="741" width="11.42578125" style="30"/>
    <col min="742" max="742" width="69.140625" style="30" bestFit="1" customWidth="1"/>
    <col min="743" max="743" width="24.42578125" style="30" customWidth="1"/>
    <col min="744" max="997" width="11.42578125" style="30"/>
    <col min="998" max="998" width="69.140625" style="30" bestFit="1" customWidth="1"/>
    <col min="999" max="999" width="24.42578125" style="30" customWidth="1"/>
    <col min="1000" max="1253" width="11.42578125" style="30"/>
    <col min="1254" max="1254" width="69.140625" style="30" bestFit="1" customWidth="1"/>
    <col min="1255" max="1255" width="24.42578125" style="30" customWidth="1"/>
    <col min="1256" max="1509" width="11.42578125" style="30"/>
    <col min="1510" max="1510" width="69.140625" style="30" bestFit="1" customWidth="1"/>
    <col min="1511" max="1511" width="24.42578125" style="30" customWidth="1"/>
    <col min="1512" max="1765" width="11.42578125" style="30"/>
    <col min="1766" max="1766" width="69.140625" style="30" bestFit="1" customWidth="1"/>
    <col min="1767" max="1767" width="24.42578125" style="30" customWidth="1"/>
    <col min="1768" max="2021" width="11.42578125" style="30"/>
    <col min="2022" max="2022" width="69.140625" style="30" bestFit="1" customWidth="1"/>
    <col min="2023" max="2023" width="24.42578125" style="30" customWidth="1"/>
    <col min="2024" max="2277" width="11.42578125" style="30"/>
    <col min="2278" max="2278" width="69.140625" style="30" bestFit="1" customWidth="1"/>
    <col min="2279" max="2279" width="24.42578125" style="30" customWidth="1"/>
    <col min="2280" max="2533" width="11.42578125" style="30"/>
    <col min="2534" max="2534" width="69.140625" style="30" bestFit="1" customWidth="1"/>
    <col min="2535" max="2535" width="24.42578125" style="30" customWidth="1"/>
    <col min="2536" max="2789" width="11.42578125" style="30"/>
    <col min="2790" max="2790" width="69.140625" style="30" bestFit="1" customWidth="1"/>
    <col min="2791" max="2791" width="24.42578125" style="30" customWidth="1"/>
    <col min="2792" max="3045" width="11.42578125" style="30"/>
    <col min="3046" max="3046" width="69.140625" style="30" bestFit="1" customWidth="1"/>
    <col min="3047" max="3047" width="24.42578125" style="30" customWidth="1"/>
    <col min="3048" max="3301" width="11.42578125" style="30"/>
    <col min="3302" max="3302" width="69.140625" style="30" bestFit="1" customWidth="1"/>
    <col min="3303" max="3303" width="24.42578125" style="30" customWidth="1"/>
    <col min="3304" max="3557" width="11.42578125" style="30"/>
    <col min="3558" max="3558" width="69.140625" style="30" bestFit="1" customWidth="1"/>
    <col min="3559" max="3559" width="24.42578125" style="30" customWidth="1"/>
    <col min="3560" max="3813" width="11.42578125" style="30"/>
    <col min="3814" max="3814" width="69.140625" style="30" bestFit="1" customWidth="1"/>
    <col min="3815" max="3815" width="24.42578125" style="30" customWidth="1"/>
    <col min="3816" max="4069" width="11.42578125" style="30"/>
    <col min="4070" max="4070" width="69.140625" style="30" bestFit="1" customWidth="1"/>
    <col min="4071" max="4071" width="24.42578125" style="30" customWidth="1"/>
    <col min="4072" max="4325" width="11.42578125" style="30"/>
    <col min="4326" max="4326" width="69.140625" style="30" bestFit="1" customWidth="1"/>
    <col min="4327" max="4327" width="24.42578125" style="30" customWidth="1"/>
    <col min="4328" max="4581" width="11.42578125" style="30"/>
    <col min="4582" max="4582" width="69.140625" style="30" bestFit="1" customWidth="1"/>
    <col min="4583" max="4583" width="24.42578125" style="30" customWidth="1"/>
    <col min="4584" max="4837" width="11.42578125" style="30"/>
    <col min="4838" max="4838" width="69.140625" style="30" bestFit="1" customWidth="1"/>
    <col min="4839" max="4839" width="24.42578125" style="30" customWidth="1"/>
    <col min="4840" max="5093" width="11.42578125" style="30"/>
    <col min="5094" max="5094" width="69.140625" style="30" bestFit="1" customWidth="1"/>
    <col min="5095" max="5095" width="24.42578125" style="30" customWidth="1"/>
    <col min="5096" max="5349" width="11.42578125" style="30"/>
    <col min="5350" max="5350" width="69.140625" style="30" bestFit="1" customWidth="1"/>
    <col min="5351" max="5351" width="24.42578125" style="30" customWidth="1"/>
    <col min="5352" max="5605" width="11.42578125" style="30"/>
    <col min="5606" max="5606" width="69.140625" style="30" bestFit="1" customWidth="1"/>
    <col min="5607" max="5607" width="24.42578125" style="30" customWidth="1"/>
    <col min="5608" max="5861" width="11.42578125" style="30"/>
    <col min="5862" max="5862" width="69.140625" style="30" bestFit="1" customWidth="1"/>
    <col min="5863" max="5863" width="24.42578125" style="30" customWidth="1"/>
    <col min="5864" max="6117" width="11.42578125" style="30"/>
    <col min="6118" max="6118" width="69.140625" style="30" bestFit="1" customWidth="1"/>
    <col min="6119" max="6119" width="24.42578125" style="30" customWidth="1"/>
    <col min="6120" max="6373" width="11.42578125" style="30"/>
    <col min="6374" max="6374" width="69.140625" style="30" bestFit="1" customWidth="1"/>
    <col min="6375" max="6375" width="24.42578125" style="30" customWidth="1"/>
    <col min="6376" max="6629" width="11.42578125" style="30"/>
    <col min="6630" max="6630" width="69.140625" style="30" bestFit="1" customWidth="1"/>
    <col min="6631" max="6631" width="24.42578125" style="30" customWidth="1"/>
    <col min="6632" max="6885" width="11.42578125" style="30"/>
    <col min="6886" max="6886" width="69.140625" style="30" bestFit="1" customWidth="1"/>
    <col min="6887" max="6887" width="24.42578125" style="30" customWidth="1"/>
    <col min="6888" max="7141" width="11.42578125" style="30"/>
    <col min="7142" max="7142" width="69.140625" style="30" bestFit="1" customWidth="1"/>
    <col min="7143" max="7143" width="24.42578125" style="30" customWidth="1"/>
    <col min="7144" max="7397" width="11.42578125" style="30"/>
    <col min="7398" max="7398" width="69.140625" style="30" bestFit="1" customWidth="1"/>
    <col min="7399" max="7399" width="24.42578125" style="30" customWidth="1"/>
    <col min="7400" max="7653" width="11.42578125" style="30"/>
    <col min="7654" max="7654" width="69.140625" style="30" bestFit="1" customWidth="1"/>
    <col min="7655" max="7655" width="24.42578125" style="30" customWidth="1"/>
    <col min="7656" max="7909" width="11.42578125" style="30"/>
    <col min="7910" max="7910" width="69.140625" style="30" bestFit="1" customWidth="1"/>
    <col min="7911" max="7911" width="24.42578125" style="30" customWidth="1"/>
    <col min="7912" max="8165" width="11.42578125" style="30"/>
    <col min="8166" max="8166" width="69.140625" style="30" bestFit="1" customWidth="1"/>
    <col min="8167" max="8167" width="24.42578125" style="30" customWidth="1"/>
    <col min="8168" max="8421" width="11.42578125" style="30"/>
    <col min="8422" max="8422" width="69.140625" style="30" bestFit="1" customWidth="1"/>
    <col min="8423" max="8423" width="24.42578125" style="30" customWidth="1"/>
    <col min="8424" max="8677" width="11.42578125" style="30"/>
    <col min="8678" max="8678" width="69.140625" style="30" bestFit="1" customWidth="1"/>
    <col min="8679" max="8679" width="24.42578125" style="30" customWidth="1"/>
    <col min="8680" max="8933" width="11.42578125" style="30"/>
    <col min="8934" max="8934" width="69.140625" style="30" bestFit="1" customWidth="1"/>
    <col min="8935" max="8935" width="24.42578125" style="30" customWidth="1"/>
    <col min="8936" max="9189" width="11.42578125" style="30"/>
    <col min="9190" max="9190" width="69.140625" style="30" bestFit="1" customWidth="1"/>
    <col min="9191" max="9191" width="24.42578125" style="30" customWidth="1"/>
    <col min="9192" max="9445" width="11.42578125" style="30"/>
    <col min="9446" max="9446" width="69.140625" style="30" bestFit="1" customWidth="1"/>
    <col min="9447" max="9447" width="24.42578125" style="30" customWidth="1"/>
    <col min="9448" max="9701" width="11.42578125" style="30"/>
    <col min="9702" max="9702" width="69.140625" style="30" bestFit="1" customWidth="1"/>
    <col min="9703" max="9703" width="24.42578125" style="30" customWidth="1"/>
    <col min="9704" max="9957" width="11.42578125" style="30"/>
    <col min="9958" max="9958" width="69.140625" style="30" bestFit="1" customWidth="1"/>
    <col min="9959" max="9959" width="24.42578125" style="30" customWidth="1"/>
    <col min="9960" max="10213" width="11.42578125" style="30"/>
    <col min="10214" max="10214" width="69.140625" style="30" bestFit="1" customWidth="1"/>
    <col min="10215" max="10215" width="24.42578125" style="30" customWidth="1"/>
    <col min="10216" max="10469" width="11.42578125" style="30"/>
    <col min="10470" max="10470" width="69.140625" style="30" bestFit="1" customWidth="1"/>
    <col min="10471" max="10471" width="24.42578125" style="30" customWidth="1"/>
    <col min="10472" max="10725" width="11.42578125" style="30"/>
    <col min="10726" max="10726" width="69.140625" style="30" bestFit="1" customWidth="1"/>
    <col min="10727" max="10727" width="24.42578125" style="30" customWidth="1"/>
    <col min="10728" max="10981" width="11.42578125" style="30"/>
    <col min="10982" max="10982" width="69.140625" style="30" bestFit="1" customWidth="1"/>
    <col min="10983" max="10983" width="24.42578125" style="30" customWidth="1"/>
    <col min="10984" max="11237" width="11.42578125" style="30"/>
    <col min="11238" max="11238" width="69.140625" style="30" bestFit="1" customWidth="1"/>
    <col min="11239" max="11239" width="24.42578125" style="30" customWidth="1"/>
    <col min="11240" max="11493" width="11.42578125" style="30"/>
    <col min="11494" max="11494" width="69.140625" style="30" bestFit="1" customWidth="1"/>
    <col min="11495" max="11495" width="24.42578125" style="30" customWidth="1"/>
    <col min="11496" max="11749" width="11.42578125" style="30"/>
    <col min="11750" max="11750" width="69.140625" style="30" bestFit="1" customWidth="1"/>
    <col min="11751" max="11751" width="24.42578125" style="30" customWidth="1"/>
    <col min="11752" max="12005" width="11.42578125" style="30"/>
    <col min="12006" max="12006" width="69.140625" style="30" bestFit="1" customWidth="1"/>
    <col min="12007" max="12007" width="24.42578125" style="30" customWidth="1"/>
    <col min="12008" max="12261" width="11.42578125" style="30"/>
    <col min="12262" max="12262" width="69.140625" style="30" bestFit="1" customWidth="1"/>
    <col min="12263" max="12263" width="24.42578125" style="30" customWidth="1"/>
    <col min="12264" max="12517" width="11.42578125" style="30"/>
    <col min="12518" max="12518" width="69.140625" style="30" bestFit="1" customWidth="1"/>
    <col min="12519" max="12519" width="24.42578125" style="30" customWidth="1"/>
    <col min="12520" max="12773" width="11.42578125" style="30"/>
    <col min="12774" max="12774" width="69.140625" style="30" bestFit="1" customWidth="1"/>
    <col min="12775" max="12775" width="24.42578125" style="30" customWidth="1"/>
    <col min="12776" max="13029" width="11.42578125" style="30"/>
    <col min="13030" max="13030" width="69.140625" style="30" bestFit="1" customWidth="1"/>
    <col min="13031" max="13031" width="24.42578125" style="30" customWidth="1"/>
    <col min="13032" max="13285" width="11.42578125" style="30"/>
    <col min="13286" max="13286" width="69.140625" style="30" bestFit="1" customWidth="1"/>
    <col min="13287" max="13287" width="24.42578125" style="30" customWidth="1"/>
    <col min="13288" max="13541" width="11.42578125" style="30"/>
    <col min="13542" max="13542" width="69.140625" style="30" bestFit="1" customWidth="1"/>
    <col min="13543" max="13543" width="24.42578125" style="30" customWidth="1"/>
    <col min="13544" max="13797" width="11.42578125" style="30"/>
    <col min="13798" max="13798" width="69.140625" style="30" bestFit="1" customWidth="1"/>
    <col min="13799" max="13799" width="24.42578125" style="30" customWidth="1"/>
    <col min="13800" max="14053" width="11.42578125" style="30"/>
    <col min="14054" max="14054" width="69.140625" style="30" bestFit="1" customWidth="1"/>
    <col min="14055" max="14055" width="24.42578125" style="30" customWidth="1"/>
    <col min="14056" max="14309" width="11.42578125" style="30"/>
    <col min="14310" max="14310" width="69.140625" style="30" bestFit="1" customWidth="1"/>
    <col min="14311" max="14311" width="24.42578125" style="30" customWidth="1"/>
    <col min="14312" max="14565" width="11.42578125" style="30"/>
    <col min="14566" max="14566" width="69.140625" style="30" bestFit="1" customWidth="1"/>
    <col min="14567" max="14567" width="24.42578125" style="30" customWidth="1"/>
    <col min="14568" max="14821" width="11.42578125" style="30"/>
    <col min="14822" max="14822" width="69.140625" style="30" bestFit="1" customWidth="1"/>
    <col min="14823" max="14823" width="24.42578125" style="30" customWidth="1"/>
    <col min="14824" max="15077" width="11.42578125" style="30"/>
    <col min="15078" max="15078" width="69.140625" style="30" bestFit="1" customWidth="1"/>
    <col min="15079" max="15079" width="24.42578125" style="30" customWidth="1"/>
    <col min="15080" max="15333" width="11.42578125" style="30"/>
    <col min="15334" max="15334" width="69.140625" style="30" bestFit="1" customWidth="1"/>
    <col min="15335" max="15335" width="24.42578125" style="30" customWidth="1"/>
    <col min="15336" max="15589" width="11.42578125" style="30"/>
    <col min="15590" max="15590" width="69.140625" style="30" bestFit="1" customWidth="1"/>
    <col min="15591" max="15591" width="24.42578125" style="30" customWidth="1"/>
    <col min="15592" max="15845" width="11.42578125" style="30"/>
    <col min="15846" max="15846" width="69.140625" style="30" bestFit="1" customWidth="1"/>
    <col min="15847" max="15847" width="24.42578125" style="30" customWidth="1"/>
    <col min="15848" max="16101" width="11.42578125" style="30"/>
    <col min="16102" max="16102" width="69.140625" style="30" bestFit="1" customWidth="1"/>
    <col min="16103" max="16103" width="24.42578125" style="30" customWidth="1"/>
    <col min="16104" max="16384" width="11.42578125" style="30"/>
  </cols>
  <sheetData>
    <row r="1" spans="1:7" x14ac:dyDescent="0.2">
      <c r="A1" s="48"/>
      <c r="B1" s="48"/>
      <c r="C1" s="49"/>
      <c r="D1" s="50"/>
      <c r="E1" s="48"/>
    </row>
    <row r="2" spans="1:7" x14ac:dyDescent="0.2">
      <c r="A2" s="48"/>
      <c r="B2" s="48"/>
      <c r="C2" s="49"/>
      <c r="D2" s="50"/>
      <c r="E2" s="48"/>
    </row>
    <row r="3" spans="1:7" x14ac:dyDescent="0.2">
      <c r="A3" s="48"/>
      <c r="B3" s="48"/>
      <c r="C3" s="49"/>
      <c r="D3" s="50"/>
      <c r="E3" s="48"/>
    </row>
    <row r="4" spans="1:7" x14ac:dyDescent="0.2">
      <c r="A4" s="48"/>
      <c r="B4" s="48"/>
      <c r="C4" s="49"/>
      <c r="D4" s="50"/>
      <c r="E4" s="48"/>
    </row>
    <row r="5" spans="1:7" x14ac:dyDescent="0.2">
      <c r="A5" s="48"/>
      <c r="B5" s="48"/>
      <c r="C5" s="49"/>
      <c r="D5" s="50"/>
      <c r="E5" s="48"/>
    </row>
    <row r="6" spans="1:7" x14ac:dyDescent="0.2">
      <c r="A6" s="48"/>
      <c r="B6" s="150" t="s">
        <v>1</v>
      </c>
      <c r="C6" s="150"/>
      <c r="D6" s="150"/>
      <c r="E6" s="150"/>
    </row>
    <row r="7" spans="1:7" x14ac:dyDescent="0.2">
      <c r="A7" s="48"/>
      <c r="B7" s="151" t="s">
        <v>114</v>
      </c>
      <c r="C7" s="151"/>
      <c r="D7" s="151"/>
      <c r="E7" s="151"/>
    </row>
    <row r="8" spans="1:7" x14ac:dyDescent="0.2">
      <c r="A8" s="48"/>
      <c r="B8" s="151" t="s">
        <v>148</v>
      </c>
      <c r="C8" s="151"/>
      <c r="D8" s="151"/>
      <c r="E8" s="151"/>
    </row>
    <row r="9" spans="1:7" x14ac:dyDescent="0.2">
      <c r="A9" s="48"/>
      <c r="B9" s="151" t="s">
        <v>137</v>
      </c>
      <c r="C9" s="151"/>
      <c r="D9" s="151"/>
      <c r="E9" s="151"/>
    </row>
    <row r="10" spans="1:7" x14ac:dyDescent="0.2">
      <c r="A10" s="48"/>
      <c r="B10" s="52"/>
      <c r="C10" s="52"/>
      <c r="D10" s="52"/>
      <c r="E10" s="78"/>
      <c r="G10" s="136"/>
    </row>
    <row r="11" spans="1:7" x14ac:dyDescent="0.2">
      <c r="A11" s="48"/>
      <c r="B11" s="52"/>
      <c r="C11" s="52"/>
      <c r="D11" s="52"/>
      <c r="E11" s="52"/>
      <c r="G11" s="136"/>
    </row>
    <row r="12" spans="1:7" x14ac:dyDescent="0.2">
      <c r="A12" s="48"/>
      <c r="B12" s="48"/>
      <c r="C12" s="53">
        <v>2018</v>
      </c>
      <c r="D12" s="54"/>
      <c r="E12" s="55">
        <v>2017</v>
      </c>
    </row>
    <row r="13" spans="1:7" x14ac:dyDescent="0.2">
      <c r="A13" s="48"/>
      <c r="B13" s="51"/>
      <c r="C13" s="74" t="s">
        <v>146</v>
      </c>
      <c r="D13" s="56"/>
      <c r="E13" s="77" t="s">
        <v>146</v>
      </c>
    </row>
    <row r="14" spans="1:7" x14ac:dyDescent="0.2">
      <c r="A14" s="48"/>
      <c r="B14" s="57" t="s">
        <v>86</v>
      </c>
      <c r="C14" s="49"/>
      <c r="D14" s="50"/>
      <c r="E14" s="48"/>
    </row>
    <row r="15" spans="1:7" x14ac:dyDescent="0.2">
      <c r="A15" s="48"/>
      <c r="B15" s="58" t="s">
        <v>87</v>
      </c>
      <c r="C15" s="137">
        <v>583409729.13</v>
      </c>
      <c r="D15" s="59"/>
      <c r="E15" s="137">
        <v>646800278.62</v>
      </c>
    </row>
    <row r="16" spans="1:7" x14ac:dyDescent="0.2">
      <c r="A16" s="48"/>
      <c r="B16" s="58" t="s">
        <v>88</v>
      </c>
      <c r="C16" s="137">
        <v>250612107.66</v>
      </c>
      <c r="D16" s="59"/>
      <c r="E16" s="137">
        <v>188243691</v>
      </c>
    </row>
    <row r="17" spans="1:5" x14ac:dyDescent="0.2">
      <c r="A17" s="48"/>
      <c r="B17" s="58" t="s">
        <v>136</v>
      </c>
      <c r="C17" s="137">
        <v>0</v>
      </c>
      <c r="D17" s="59"/>
      <c r="E17" s="137">
        <v>25320281.77</v>
      </c>
    </row>
    <row r="18" spans="1:5" x14ac:dyDescent="0.2">
      <c r="A18" s="48"/>
      <c r="B18" s="58" t="s">
        <v>89</v>
      </c>
      <c r="C18" s="137">
        <v>104497149.68000001</v>
      </c>
      <c r="D18" s="59"/>
      <c r="E18" s="137">
        <v>110954260.37</v>
      </c>
    </row>
    <row r="19" spans="1:5" x14ac:dyDescent="0.2">
      <c r="A19" s="48"/>
      <c r="B19" s="58" t="s">
        <v>90</v>
      </c>
      <c r="C19" s="137">
        <v>-337691264.60000002</v>
      </c>
      <c r="D19" s="59"/>
      <c r="E19" s="137">
        <v>-334045989.52000004</v>
      </c>
    </row>
    <row r="20" spans="1:5" x14ac:dyDescent="0.2">
      <c r="A20" s="48"/>
      <c r="B20" s="58" t="s">
        <v>91</v>
      </c>
      <c r="C20" s="137">
        <v>0</v>
      </c>
      <c r="D20" s="61"/>
      <c r="E20" s="137">
        <v>0</v>
      </c>
    </row>
    <row r="21" spans="1:5" x14ac:dyDescent="0.2">
      <c r="A21" s="48"/>
      <c r="B21" s="58" t="s">
        <v>92</v>
      </c>
      <c r="C21" s="137">
        <v>-448634663.12</v>
      </c>
      <c r="D21" s="60"/>
      <c r="E21" s="137">
        <v>-429274549.51000005</v>
      </c>
    </row>
    <row r="22" spans="1:5" x14ac:dyDescent="0.2">
      <c r="A22" s="48"/>
      <c r="B22" s="58" t="s">
        <v>93</v>
      </c>
      <c r="C22" s="137">
        <v>-75907831.639999986</v>
      </c>
      <c r="D22" s="60"/>
      <c r="E22" s="137">
        <v>-115405362.75000001</v>
      </c>
    </row>
    <row r="23" spans="1:5" x14ac:dyDescent="0.2">
      <c r="A23" s="48"/>
      <c r="B23" s="58" t="s">
        <v>94</v>
      </c>
      <c r="C23" s="137">
        <v>-2500000</v>
      </c>
      <c r="D23" s="60"/>
      <c r="E23" s="137">
        <v>-1611001.99</v>
      </c>
    </row>
    <row r="24" spans="1:5" x14ac:dyDescent="0.2">
      <c r="A24" s="48"/>
      <c r="B24" s="58" t="s">
        <v>95</v>
      </c>
      <c r="C24" s="138">
        <v>49817666.039998099</v>
      </c>
      <c r="D24" s="60"/>
      <c r="E24" s="138">
        <v>56860171.660000801</v>
      </c>
    </row>
    <row r="25" spans="1:5" x14ac:dyDescent="0.2">
      <c r="A25" s="48"/>
      <c r="B25" s="62" t="s">
        <v>117</v>
      </c>
      <c r="C25" s="139">
        <f>SUM(C15:C24)</f>
        <v>123602893.14999811</v>
      </c>
      <c r="D25" s="63"/>
      <c r="E25" s="139">
        <f>SUM(E15:E24)</f>
        <v>147841779.65000075</v>
      </c>
    </row>
    <row r="26" spans="1:5" x14ac:dyDescent="0.2">
      <c r="A26" s="48"/>
      <c r="B26" s="51"/>
      <c r="C26" s="137"/>
      <c r="D26" s="64"/>
      <c r="E26" s="140"/>
    </row>
    <row r="27" spans="1:5" x14ac:dyDescent="0.2">
      <c r="A27" s="48"/>
      <c r="B27" s="57" t="s">
        <v>96</v>
      </c>
      <c r="C27" s="137"/>
      <c r="D27" s="65"/>
      <c r="E27" s="140"/>
    </row>
    <row r="28" spans="1:5" x14ac:dyDescent="0.2">
      <c r="A28" s="48"/>
      <c r="B28" s="58" t="s">
        <v>97</v>
      </c>
      <c r="C28" s="137">
        <v>-377756100.67999268</v>
      </c>
      <c r="D28" s="60"/>
      <c r="E28" s="141">
        <v>-1178872697.9500008</v>
      </c>
    </row>
    <row r="29" spans="1:5" x14ac:dyDescent="0.2">
      <c r="A29" s="48"/>
      <c r="B29" s="58" t="s">
        <v>98</v>
      </c>
      <c r="C29" s="137">
        <v>-3360983467.4499998</v>
      </c>
      <c r="D29" s="60"/>
      <c r="E29" s="141">
        <v>-3109904639.8099995</v>
      </c>
    </row>
    <row r="30" spans="1:5" x14ac:dyDescent="0.2">
      <c r="A30" s="48"/>
      <c r="B30" s="58" t="s">
        <v>99</v>
      </c>
      <c r="C30" s="137">
        <v>3098886773.9200001</v>
      </c>
      <c r="D30" s="60"/>
      <c r="E30" s="141">
        <v>3357451501.6700001</v>
      </c>
    </row>
    <row r="31" spans="1:5" x14ac:dyDescent="0.2">
      <c r="A31" s="48"/>
      <c r="B31" s="58" t="s">
        <v>100</v>
      </c>
      <c r="C31" s="137">
        <v>-35232370.719999999</v>
      </c>
      <c r="D31" s="60"/>
      <c r="E31" s="141">
        <v>-22235401.41</v>
      </c>
    </row>
    <row r="32" spans="1:5" x14ac:dyDescent="0.2">
      <c r="A32" s="48"/>
      <c r="B32" s="58" t="s">
        <v>116</v>
      </c>
      <c r="C32" s="138">
        <v>14514971.77</v>
      </c>
      <c r="D32" s="60"/>
      <c r="E32" s="142">
        <v>92605156.689999998</v>
      </c>
    </row>
    <row r="33" spans="1:5" x14ac:dyDescent="0.2">
      <c r="A33" s="48"/>
      <c r="B33" s="62" t="s">
        <v>118</v>
      </c>
      <c r="C33" s="139">
        <f>SUM(C28:C32)</f>
        <v>-660570193.15999246</v>
      </c>
      <c r="D33" s="63"/>
      <c r="E33" s="143">
        <f>SUM(E28:E32)</f>
        <v>-860956080.81000018</v>
      </c>
    </row>
    <row r="34" spans="1:5" x14ac:dyDescent="0.2">
      <c r="A34" s="48"/>
      <c r="B34" s="51"/>
      <c r="C34" s="137"/>
      <c r="D34" s="66"/>
      <c r="E34" s="140"/>
    </row>
    <row r="35" spans="1:5" x14ac:dyDescent="0.2">
      <c r="A35" s="48"/>
      <c r="B35" s="57" t="s">
        <v>101</v>
      </c>
      <c r="C35" s="137"/>
      <c r="D35" s="67"/>
      <c r="E35" s="140"/>
    </row>
    <row r="36" spans="1:5" x14ac:dyDescent="0.2">
      <c r="A36" s="48"/>
      <c r="B36" s="58" t="s">
        <v>102</v>
      </c>
      <c r="C36" s="137">
        <v>18478538898.619999</v>
      </c>
      <c r="D36" s="60"/>
      <c r="E36" s="141">
        <v>21347242422.43</v>
      </c>
    </row>
    <row r="37" spans="1:5" x14ac:dyDescent="0.2">
      <c r="A37" s="48"/>
      <c r="B37" s="58" t="s">
        <v>103</v>
      </c>
      <c r="C37" s="137">
        <v>-18084869001.790001</v>
      </c>
      <c r="D37" s="60"/>
      <c r="E37" s="141">
        <v>-20692149521.669998</v>
      </c>
    </row>
    <row r="38" spans="1:5" x14ac:dyDescent="0.2">
      <c r="A38" s="48"/>
      <c r="B38" s="58" t="s">
        <v>104</v>
      </c>
      <c r="C38" s="137">
        <v>-230120722.91</v>
      </c>
      <c r="D38" s="60"/>
      <c r="E38" s="141">
        <v>-218839169.18000001</v>
      </c>
    </row>
    <row r="39" spans="1:5" x14ac:dyDescent="0.2">
      <c r="A39" s="48"/>
      <c r="B39" s="58" t="s">
        <v>105</v>
      </c>
      <c r="C39" s="137">
        <v>230266707.83000001</v>
      </c>
      <c r="D39" s="60"/>
      <c r="E39" s="141">
        <v>219499850.41</v>
      </c>
    </row>
    <row r="40" spans="1:5" x14ac:dyDescent="0.2">
      <c r="A40" s="48"/>
      <c r="B40" s="58" t="s">
        <v>106</v>
      </c>
      <c r="C40" s="138">
        <v>-14637468.939999999</v>
      </c>
      <c r="D40" s="60"/>
      <c r="E40" s="142">
        <v>-22402970</v>
      </c>
    </row>
    <row r="41" spans="1:5" x14ac:dyDescent="0.2">
      <c r="A41" s="48"/>
      <c r="B41" s="62" t="s">
        <v>119</v>
      </c>
      <c r="C41" s="139">
        <f>SUM(C36:C40)</f>
        <v>379178412.80999804</v>
      </c>
      <c r="D41" s="63"/>
      <c r="E41" s="139">
        <f>SUM(E36:E40)</f>
        <v>633350611.99000216</v>
      </c>
    </row>
    <row r="42" spans="1:5" x14ac:dyDescent="0.2">
      <c r="A42" s="48"/>
      <c r="B42" s="51"/>
      <c r="C42" s="137"/>
      <c r="D42" s="66"/>
      <c r="E42" s="140"/>
    </row>
    <row r="43" spans="1:5" x14ac:dyDescent="0.2">
      <c r="A43" s="48"/>
      <c r="B43" s="57" t="s">
        <v>107</v>
      </c>
      <c r="C43" s="139">
        <f>SUM(C25,C33,C41)</f>
        <v>-157788887.19999635</v>
      </c>
      <c r="D43" s="68"/>
      <c r="E43" s="144">
        <f>E25+E33+E41</f>
        <v>-79763689.169997215</v>
      </c>
    </row>
    <row r="44" spans="1:5" x14ac:dyDescent="0.2">
      <c r="A44" s="48"/>
      <c r="B44" s="51"/>
      <c r="C44" s="137"/>
      <c r="D44" s="66"/>
      <c r="E44" s="140"/>
    </row>
    <row r="45" spans="1:5" x14ac:dyDescent="0.2">
      <c r="A45" s="48"/>
      <c r="B45" s="57" t="s">
        <v>108</v>
      </c>
      <c r="C45" s="139">
        <v>1111725576.0599999</v>
      </c>
      <c r="D45" s="70"/>
      <c r="E45" s="144">
        <v>1088713001.24</v>
      </c>
    </row>
    <row r="46" spans="1:5" x14ac:dyDescent="0.2">
      <c r="A46" s="48"/>
      <c r="B46" s="51"/>
      <c r="C46" s="137"/>
      <c r="D46" s="60"/>
      <c r="E46" s="140"/>
    </row>
    <row r="47" spans="1:5" x14ac:dyDescent="0.2">
      <c r="A47" s="48"/>
      <c r="B47" s="57" t="s">
        <v>109</v>
      </c>
      <c r="C47" s="139">
        <f>SUM(C43,C45)</f>
        <v>953936688.86000359</v>
      </c>
      <c r="D47" s="69"/>
      <c r="E47" s="144">
        <f>E43+E45</f>
        <v>1008949312.0700028</v>
      </c>
    </row>
    <row r="48" spans="1:5" x14ac:dyDescent="0.2">
      <c r="A48" s="48"/>
      <c r="B48" s="48"/>
      <c r="C48" s="71"/>
      <c r="D48" s="66"/>
      <c r="E48" s="72"/>
    </row>
    <row r="49" spans="1:5" x14ac:dyDescent="0.2">
      <c r="A49" s="48"/>
      <c r="B49" s="48"/>
      <c r="C49" s="49"/>
      <c r="D49" s="50"/>
      <c r="E49" s="48"/>
    </row>
    <row r="50" spans="1:5" x14ac:dyDescent="0.2">
      <c r="A50" s="48"/>
      <c r="B50" s="48"/>
      <c r="C50" s="49"/>
      <c r="D50" s="50"/>
      <c r="E50" s="48"/>
    </row>
    <row r="51" spans="1:5" x14ac:dyDescent="0.2">
      <c r="A51" s="48"/>
      <c r="B51" s="48"/>
      <c r="C51" s="49"/>
      <c r="D51" s="50"/>
      <c r="E51" s="48"/>
    </row>
    <row r="52" spans="1:5" ht="15" x14ac:dyDescent="0.2">
      <c r="A52" s="48"/>
      <c r="B52" s="17" t="s">
        <v>115</v>
      </c>
      <c r="C52" s="17"/>
      <c r="D52" s="13"/>
      <c r="E52" s="76"/>
    </row>
    <row r="53" spans="1:5" ht="15" x14ac:dyDescent="0.2">
      <c r="A53" s="48"/>
      <c r="B53" s="17" t="s">
        <v>143</v>
      </c>
      <c r="C53" s="17"/>
      <c r="D53" s="13"/>
      <c r="E53" s="76"/>
    </row>
    <row r="54" spans="1:5" x14ac:dyDescent="0.2">
      <c r="A54" s="48"/>
      <c r="B54" s="48"/>
      <c r="C54" s="48"/>
      <c r="D54" s="48"/>
      <c r="E54" s="48"/>
    </row>
    <row r="55" spans="1:5" x14ac:dyDescent="0.2">
      <c r="A55" s="48"/>
      <c r="B55" s="48"/>
      <c r="C55" s="49"/>
      <c r="D55" s="50"/>
      <c r="E55" s="48"/>
    </row>
    <row r="56" spans="1:5" x14ac:dyDescent="0.2">
      <c r="A56" s="48"/>
      <c r="B56" s="48"/>
      <c r="C56" s="49"/>
      <c r="D56" s="50"/>
      <c r="E56" s="48"/>
    </row>
  </sheetData>
  <mergeCells count="4">
    <mergeCell ref="B6:E6"/>
    <mergeCell ref="B7:E7"/>
    <mergeCell ref="B8:E8"/>
    <mergeCell ref="B9:E9"/>
  </mergeCells>
  <pageMargins left="0.63" right="0.44" top="0.64" bottom="0.68" header="0.3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9"/>
  <sheetViews>
    <sheetView tabSelected="1" zoomScaleNormal="100" workbookViewId="0">
      <selection activeCell="O16" sqref="O16"/>
    </sheetView>
  </sheetViews>
  <sheetFormatPr baseColWidth="10" defaultRowHeight="15" x14ac:dyDescent="0.25"/>
  <cols>
    <col min="1" max="1" width="1.42578125" style="93" customWidth="1"/>
    <col min="2" max="2" width="32.42578125" style="93" customWidth="1"/>
    <col min="3" max="3" width="14.5703125" style="93" customWidth="1"/>
    <col min="4" max="4" width="1.5703125" style="93" customWidth="1"/>
    <col min="5" max="5" width="14.42578125" style="93" customWidth="1"/>
    <col min="6" max="6" width="4.85546875" style="93" customWidth="1"/>
    <col min="7" max="7" width="15.140625" style="93" customWidth="1"/>
    <col min="8" max="8" width="2.140625" style="130" customWidth="1"/>
    <col min="9" max="9" width="12" style="93" customWidth="1"/>
    <col min="10" max="10" width="20.42578125" style="93" customWidth="1"/>
    <col min="11" max="11" width="1.28515625" style="93" customWidth="1"/>
    <col min="12" max="16384" width="11.42578125" style="93"/>
  </cols>
  <sheetData>
    <row r="4" spans="2:11" ht="18.75" customHeight="1" x14ac:dyDescent="0.35">
      <c r="B4" s="152" t="s">
        <v>122</v>
      </c>
      <c r="C4" s="152"/>
      <c r="D4" s="152"/>
      <c r="E4" s="152"/>
      <c r="F4" s="152"/>
      <c r="G4" s="152"/>
      <c r="H4" s="152"/>
      <c r="I4" s="152"/>
      <c r="J4" s="91"/>
      <c r="K4" s="91"/>
    </row>
    <row r="5" spans="2:11" ht="19.5" customHeight="1" x14ac:dyDescent="0.35">
      <c r="B5" s="152" t="s">
        <v>148</v>
      </c>
      <c r="C5" s="152"/>
      <c r="D5" s="152"/>
      <c r="E5" s="152"/>
      <c r="F5" s="152"/>
      <c r="G5" s="152"/>
      <c r="H5" s="152"/>
      <c r="I5" s="152"/>
      <c r="J5" s="91"/>
      <c r="K5" s="91"/>
    </row>
    <row r="6" spans="2:11" ht="15" customHeight="1" x14ac:dyDescent="0.35">
      <c r="B6" s="152" t="s">
        <v>138</v>
      </c>
      <c r="C6" s="152"/>
      <c r="D6" s="152"/>
      <c r="E6" s="152"/>
      <c r="F6" s="152"/>
      <c r="G6" s="152"/>
      <c r="H6" s="152"/>
      <c r="I6" s="152"/>
      <c r="J6" s="91"/>
      <c r="K6" s="91"/>
    </row>
    <row r="7" spans="2:11" x14ac:dyDescent="0.25">
      <c r="B7" s="91"/>
      <c r="C7" s="91"/>
      <c r="D7" s="91"/>
      <c r="E7" s="94" t="s">
        <v>123</v>
      </c>
      <c r="F7" s="91"/>
      <c r="G7" s="91"/>
      <c r="H7" s="123"/>
      <c r="I7" s="91"/>
      <c r="J7" s="91"/>
      <c r="K7" s="91"/>
    </row>
    <row r="8" spans="2:11" x14ac:dyDescent="0.25">
      <c r="B8" s="91"/>
      <c r="C8" s="94" t="s">
        <v>124</v>
      </c>
      <c r="D8" s="91"/>
      <c r="E8" s="94" t="s">
        <v>125</v>
      </c>
      <c r="F8" s="91"/>
      <c r="G8" s="94" t="s">
        <v>126</v>
      </c>
      <c r="H8" s="124"/>
      <c r="I8" s="91"/>
      <c r="J8" s="91"/>
      <c r="K8" s="91"/>
    </row>
    <row r="9" spans="2:11" x14ac:dyDescent="0.25">
      <c r="B9" s="91"/>
      <c r="C9" s="94" t="s">
        <v>127</v>
      </c>
      <c r="D9" s="91"/>
      <c r="E9" s="94" t="s">
        <v>128</v>
      </c>
      <c r="F9" s="91"/>
      <c r="G9" s="94" t="s">
        <v>129</v>
      </c>
      <c r="H9" s="124"/>
      <c r="I9" s="94" t="s">
        <v>130</v>
      </c>
      <c r="J9" s="91"/>
      <c r="K9" s="105"/>
    </row>
    <row r="10" spans="2:11" x14ac:dyDescent="0.25">
      <c r="B10" s="91"/>
      <c r="C10" s="94" t="s">
        <v>131</v>
      </c>
      <c r="D10" s="91"/>
      <c r="E10" s="94" t="s">
        <v>132</v>
      </c>
      <c r="F10" s="91"/>
      <c r="G10" s="94" t="s">
        <v>133</v>
      </c>
      <c r="H10" s="124"/>
      <c r="I10" s="94" t="s">
        <v>10</v>
      </c>
      <c r="J10" s="91"/>
      <c r="K10" s="91"/>
    </row>
    <row r="11" spans="2:11" x14ac:dyDescent="0.25">
      <c r="B11" s="95" t="s">
        <v>149</v>
      </c>
      <c r="C11" s="91"/>
      <c r="D11" s="91"/>
      <c r="E11" s="91"/>
      <c r="F11" s="91"/>
      <c r="G11" s="91"/>
      <c r="H11" s="123"/>
      <c r="I11" s="91"/>
      <c r="J11" s="91"/>
      <c r="K11" s="91"/>
    </row>
    <row r="12" spans="2:11" x14ac:dyDescent="0.25">
      <c r="B12" s="96" t="s">
        <v>141</v>
      </c>
      <c r="C12" s="97">
        <v>190409869</v>
      </c>
      <c r="E12" s="97">
        <v>1325862132</v>
      </c>
      <c r="G12" s="97">
        <v>113361450</v>
      </c>
      <c r="H12" s="125"/>
      <c r="I12" s="97">
        <f>SUM(C12:G12)</f>
        <v>1629633451</v>
      </c>
      <c r="J12" s="114"/>
      <c r="K12" s="114"/>
    </row>
    <row r="13" spans="2:11" x14ac:dyDescent="0.25">
      <c r="B13" s="96" t="s">
        <v>134</v>
      </c>
      <c r="C13" s="91"/>
      <c r="D13" s="91"/>
      <c r="E13" s="97" t="s">
        <v>1</v>
      </c>
      <c r="F13" s="91"/>
      <c r="G13" s="98"/>
      <c r="H13" s="126"/>
      <c r="I13" s="111"/>
      <c r="J13" s="92"/>
      <c r="K13" s="92"/>
    </row>
    <row r="14" spans="2:11" x14ac:dyDescent="0.25">
      <c r="B14" s="96" t="s">
        <v>139</v>
      </c>
      <c r="C14" s="98"/>
      <c r="D14" s="91"/>
      <c r="E14" s="83">
        <v>-22402970</v>
      </c>
      <c r="F14" s="91"/>
      <c r="G14" s="99"/>
      <c r="H14" s="99"/>
      <c r="I14" s="98">
        <f>E14</f>
        <v>-22402970</v>
      </c>
      <c r="J14" s="92"/>
      <c r="K14" s="92"/>
    </row>
    <row r="15" spans="2:11" x14ac:dyDescent="0.25">
      <c r="B15" s="96" t="s">
        <v>12</v>
      </c>
      <c r="C15" s="91"/>
      <c r="D15" s="91"/>
      <c r="E15" s="91"/>
      <c r="F15" s="91"/>
      <c r="G15" s="83">
        <v>90981608</v>
      </c>
      <c r="H15" s="127"/>
      <c r="I15" s="83">
        <f>SUM(E15:G15)</f>
        <v>90981608</v>
      </c>
      <c r="J15" s="92"/>
      <c r="K15" s="92"/>
    </row>
    <row r="16" spans="2:11" ht="15.75" thickBot="1" x14ac:dyDescent="0.3">
      <c r="B16" s="96" t="s">
        <v>135</v>
      </c>
      <c r="C16" s="109" t="s">
        <v>1</v>
      </c>
      <c r="D16" s="91"/>
      <c r="E16" s="82"/>
      <c r="F16" s="91"/>
      <c r="G16" s="82"/>
      <c r="H16" s="127"/>
      <c r="I16" s="82" t="s">
        <v>1</v>
      </c>
      <c r="J16" s="92"/>
      <c r="K16" s="14"/>
    </row>
    <row r="17" spans="2:11" x14ac:dyDescent="0.25">
      <c r="B17" s="96" t="s">
        <v>150</v>
      </c>
      <c r="C17" s="116">
        <f>SUM(C12:C16)</f>
        <v>190409869</v>
      </c>
      <c r="D17" s="104"/>
      <c r="E17" s="116">
        <f>SUM(E12:E16)</f>
        <v>1303459162</v>
      </c>
      <c r="F17" s="104"/>
      <c r="G17" s="116">
        <f>SUM(G12:G16)</f>
        <v>204343058</v>
      </c>
      <c r="H17" s="128"/>
      <c r="I17" s="116">
        <f>SUM(I12:I16)</f>
        <v>1698212089</v>
      </c>
      <c r="J17" s="101"/>
      <c r="K17" s="14"/>
    </row>
    <row r="18" spans="2:11" x14ac:dyDescent="0.25">
      <c r="B18" s="96"/>
      <c r="C18" s="97"/>
      <c r="D18" s="91"/>
      <c r="E18" s="97"/>
      <c r="F18" s="91"/>
      <c r="G18" s="97"/>
      <c r="H18" s="125"/>
      <c r="I18" s="97"/>
      <c r="J18" s="101"/>
      <c r="K18" s="14"/>
    </row>
    <row r="19" spans="2:11" x14ac:dyDescent="0.25">
      <c r="B19" s="95" t="s">
        <v>151</v>
      </c>
      <c r="C19" s="91"/>
      <c r="D19" s="91"/>
      <c r="E19" s="91"/>
      <c r="F19" s="91"/>
      <c r="G19" s="91"/>
      <c r="H19" s="123"/>
      <c r="I19" s="91"/>
      <c r="J19" s="92"/>
      <c r="K19" s="92"/>
    </row>
    <row r="20" spans="2:11" x14ac:dyDescent="0.25">
      <c r="B20" s="96" t="s">
        <v>144</v>
      </c>
      <c r="C20" s="84">
        <v>202277066</v>
      </c>
      <c r="D20" s="122"/>
      <c r="E20" s="97">
        <v>1387510884</v>
      </c>
      <c r="F20" s="122"/>
      <c r="G20" s="97">
        <v>108566135</v>
      </c>
      <c r="H20" s="125"/>
      <c r="I20" s="97">
        <f>SUM(C20:G20)</f>
        <v>1698354085</v>
      </c>
      <c r="J20" s="92"/>
      <c r="K20" s="14"/>
    </row>
    <row r="21" spans="2:11" x14ac:dyDescent="0.25">
      <c r="B21" s="96" t="s">
        <v>134</v>
      </c>
      <c r="C21" s="91"/>
      <c r="D21" s="91"/>
      <c r="E21" s="83"/>
      <c r="F21" s="91"/>
      <c r="G21" s="98"/>
      <c r="H21" s="126"/>
      <c r="I21" s="112">
        <f>SUM(C21:G21)</f>
        <v>0</v>
      </c>
      <c r="J21" s="101"/>
      <c r="K21" s="14"/>
    </row>
    <row r="22" spans="2:11" x14ac:dyDescent="0.25">
      <c r="B22" s="96" t="s">
        <v>139</v>
      </c>
      <c r="C22" s="91"/>
      <c r="D22" s="91"/>
      <c r="E22" s="83">
        <v>-13172062</v>
      </c>
      <c r="F22" s="91"/>
      <c r="G22" s="98"/>
      <c r="H22" s="126"/>
      <c r="I22" s="83">
        <f>SUM(C22:G22)</f>
        <v>-13172062</v>
      </c>
      <c r="J22" s="91"/>
      <c r="K22" s="14"/>
    </row>
    <row r="23" spans="2:11" x14ac:dyDescent="0.25">
      <c r="B23" s="96" t="s">
        <v>12</v>
      </c>
      <c r="C23" s="91"/>
      <c r="D23" s="91"/>
      <c r="E23" s="97"/>
      <c r="F23" s="91"/>
      <c r="G23" s="83">
        <v>73785227.109999999</v>
      </c>
      <c r="H23" s="127"/>
      <c r="I23" s="83">
        <f>SUM(C23:G23)</f>
        <v>73785227.109999999</v>
      </c>
      <c r="J23" s="91"/>
      <c r="K23" s="110"/>
    </row>
    <row r="24" spans="2:11" ht="15.75" thickBot="1" x14ac:dyDescent="0.3">
      <c r="B24" s="96" t="s">
        <v>135</v>
      </c>
      <c r="C24" s="100"/>
      <c r="D24" s="91"/>
      <c r="E24" s="82" t="s">
        <v>1</v>
      </c>
      <c r="F24" s="91"/>
      <c r="G24" s="82" t="s">
        <v>1</v>
      </c>
      <c r="H24" s="127"/>
      <c r="I24" s="82">
        <f>SUM(C24:G24)</f>
        <v>0</v>
      </c>
      <c r="J24" s="102"/>
      <c r="K24" s="110"/>
    </row>
    <row r="25" spans="2:11" ht="15.75" thickBot="1" x14ac:dyDescent="0.3">
      <c r="B25" s="96" t="s">
        <v>152</v>
      </c>
      <c r="C25" s="115">
        <f>SUM(C20:D24)</f>
        <v>202277066</v>
      </c>
      <c r="D25" s="104"/>
      <c r="E25" s="115">
        <f>SUM(E20:E24)</f>
        <v>1374338822</v>
      </c>
      <c r="F25" s="104"/>
      <c r="G25" s="115">
        <f>SUM(G20:G24)</f>
        <v>182351362.11000001</v>
      </c>
      <c r="H25" s="128"/>
      <c r="I25" s="115">
        <f>SUM(I20:I24)</f>
        <v>1758967250.1099999</v>
      </c>
      <c r="J25" s="91"/>
      <c r="K25" s="110"/>
    </row>
    <row r="26" spans="2:11" ht="15.75" thickTop="1" x14ac:dyDescent="0.25">
      <c r="B26" s="103"/>
      <c r="C26" s="91"/>
      <c r="D26" s="91"/>
      <c r="E26" s="91"/>
      <c r="F26" s="91"/>
      <c r="G26" s="91"/>
      <c r="H26" s="123"/>
      <c r="I26" s="91"/>
      <c r="J26" s="91"/>
      <c r="K26" s="101"/>
    </row>
    <row r="27" spans="2:11" x14ac:dyDescent="0.25">
      <c r="B27" s="103"/>
      <c r="C27" s="91"/>
      <c r="D27" s="91"/>
      <c r="E27" s="91"/>
      <c r="F27" s="91"/>
      <c r="G27" s="91"/>
      <c r="H27" s="123"/>
      <c r="I27" s="101"/>
      <c r="J27" s="91"/>
      <c r="K27" s="91"/>
    </row>
    <row r="28" spans="2:11" x14ac:dyDescent="0.25">
      <c r="B28" s="103"/>
      <c r="C28" s="91"/>
      <c r="D28" s="91"/>
      <c r="E28" s="91"/>
      <c r="F28" s="91"/>
      <c r="G28" s="84"/>
      <c r="H28" s="123"/>
      <c r="I28" s="91"/>
      <c r="J28" s="113"/>
      <c r="K28" s="91"/>
    </row>
    <row r="29" spans="2:11" x14ac:dyDescent="0.25">
      <c r="B29" s="103"/>
      <c r="C29" s="91"/>
      <c r="D29" s="91"/>
      <c r="E29" s="91"/>
      <c r="F29" s="91"/>
      <c r="G29" s="84"/>
      <c r="H29" s="123"/>
      <c r="I29" s="101"/>
      <c r="J29" s="101"/>
      <c r="K29" s="91"/>
    </row>
    <row r="30" spans="2:11" x14ac:dyDescent="0.25">
      <c r="G30" s="131"/>
    </row>
    <row r="33" spans="2:9" ht="15.75" x14ac:dyDescent="0.25">
      <c r="B33" s="17" t="s">
        <v>115</v>
      </c>
      <c r="C33" s="17"/>
      <c r="D33" s="13"/>
      <c r="E33" s="76"/>
    </row>
    <row r="34" spans="2:9" ht="15.75" x14ac:dyDescent="0.25">
      <c r="B34" s="17" t="s">
        <v>143</v>
      </c>
      <c r="C34" s="17"/>
      <c r="D34" s="13"/>
      <c r="E34" s="76"/>
    </row>
    <row r="36" spans="2:9" x14ac:dyDescent="0.25">
      <c r="C36" s="110"/>
      <c r="D36" s="110"/>
      <c r="E36" s="110"/>
      <c r="F36" s="110"/>
      <c r="G36" s="110"/>
      <c r="H36" s="129"/>
      <c r="I36" s="110"/>
    </row>
    <row r="37" spans="2:9" x14ac:dyDescent="0.25">
      <c r="C37" s="110"/>
      <c r="D37" s="110"/>
      <c r="E37" s="110"/>
      <c r="F37" s="110"/>
      <c r="G37" s="110"/>
      <c r="H37" s="129"/>
      <c r="I37" s="110"/>
    </row>
    <row r="38" spans="2:9" x14ac:dyDescent="0.25">
      <c r="C38" s="110"/>
      <c r="D38" s="110"/>
      <c r="E38" s="110"/>
      <c r="F38" s="110"/>
      <c r="G38" s="110"/>
      <c r="H38" s="129"/>
      <c r="I38" s="110"/>
    </row>
    <row r="39" spans="2:9" x14ac:dyDescent="0.25">
      <c r="C39" s="110"/>
      <c r="D39" s="110"/>
      <c r="E39" s="110"/>
      <c r="F39" s="110"/>
      <c r="G39" s="110"/>
      <c r="H39" s="129"/>
      <c r="I39" s="110"/>
    </row>
    <row r="40" spans="2:9" x14ac:dyDescent="0.25">
      <c r="C40" s="110"/>
      <c r="D40" s="110"/>
      <c r="E40" s="110"/>
      <c r="F40" s="110"/>
      <c r="G40" s="110"/>
      <c r="H40" s="129"/>
      <c r="I40" s="110"/>
    </row>
    <row r="41" spans="2:9" x14ac:dyDescent="0.25">
      <c r="C41" s="110"/>
      <c r="D41" s="110"/>
      <c r="E41" s="110"/>
      <c r="F41" s="110"/>
      <c r="G41" s="110"/>
      <c r="H41" s="129"/>
      <c r="I41" s="110"/>
    </row>
    <row r="42" spans="2:9" x14ac:dyDescent="0.25">
      <c r="C42" s="110"/>
      <c r="D42" s="110"/>
      <c r="E42" s="110"/>
      <c r="F42" s="110"/>
      <c r="G42" s="110"/>
      <c r="H42" s="129"/>
      <c r="I42" s="110"/>
    </row>
    <row r="43" spans="2:9" x14ac:dyDescent="0.25">
      <c r="C43" s="110"/>
      <c r="D43" s="110"/>
      <c r="E43" s="110"/>
      <c r="F43" s="110"/>
      <c r="G43" s="110"/>
      <c r="H43" s="129"/>
      <c r="I43" s="110"/>
    </row>
    <row r="44" spans="2:9" x14ac:dyDescent="0.25">
      <c r="C44" s="110"/>
      <c r="D44" s="110"/>
      <c r="E44" s="110"/>
      <c r="F44" s="110"/>
      <c r="G44" s="110"/>
      <c r="H44" s="129"/>
      <c r="I44" s="110"/>
    </row>
    <row r="45" spans="2:9" x14ac:dyDescent="0.25">
      <c r="C45" s="110"/>
      <c r="D45" s="110"/>
      <c r="E45" s="110"/>
      <c r="F45" s="110"/>
      <c r="G45" s="110"/>
      <c r="H45" s="129"/>
      <c r="I45" s="110"/>
    </row>
    <row r="46" spans="2:9" x14ac:dyDescent="0.25">
      <c r="C46" s="110"/>
      <c r="D46" s="110"/>
      <c r="E46" s="110"/>
      <c r="F46" s="110"/>
      <c r="G46" s="110"/>
      <c r="H46" s="129"/>
      <c r="I46" s="110"/>
    </row>
    <row r="47" spans="2:9" x14ac:dyDescent="0.25">
      <c r="C47" s="110"/>
      <c r="D47" s="110"/>
      <c r="E47" s="110"/>
      <c r="F47" s="110"/>
      <c r="G47" s="110"/>
      <c r="H47" s="129"/>
      <c r="I47" s="110"/>
    </row>
    <row r="48" spans="2:9" x14ac:dyDescent="0.25">
      <c r="C48" s="110"/>
      <c r="D48" s="110"/>
      <c r="E48" s="110"/>
      <c r="F48" s="110"/>
      <c r="G48" s="110"/>
      <c r="H48" s="129"/>
      <c r="I48" s="110"/>
    </row>
    <row r="49" spans="3:9" x14ac:dyDescent="0.25">
      <c r="C49" s="110"/>
      <c r="D49" s="110"/>
      <c r="E49" s="110"/>
      <c r="F49" s="110"/>
      <c r="G49" s="110"/>
      <c r="H49" s="129"/>
      <c r="I49" s="110"/>
    </row>
  </sheetData>
  <mergeCells count="3">
    <mergeCell ref="B4:I4"/>
    <mergeCell ref="B5:I5"/>
    <mergeCell ref="B6:I6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baseColWidth="10" defaultRowHeight="12.75" x14ac:dyDescent="0.2"/>
  <cols>
    <col min="1" max="1" width="11.42578125" style="22"/>
    <col min="2" max="2" width="55.28515625" style="22" customWidth="1"/>
    <col min="3" max="3" width="24.7109375" style="22" customWidth="1"/>
    <col min="4" max="16384" width="11.42578125" style="22"/>
  </cols>
  <sheetData>
    <row r="3" spans="2:3" ht="18" x14ac:dyDescent="0.25">
      <c r="B3" s="148" t="s">
        <v>82</v>
      </c>
      <c r="C3" s="148"/>
    </row>
    <row r="4" spans="2:3" x14ac:dyDescent="0.2">
      <c r="B4" s="153" t="s">
        <v>85</v>
      </c>
      <c r="C4" s="154"/>
    </row>
    <row r="5" spans="2:3" x14ac:dyDescent="0.2">
      <c r="B5" s="154" t="s">
        <v>78</v>
      </c>
      <c r="C5" s="154"/>
    </row>
    <row r="8" spans="2:3" ht="18" x14ac:dyDescent="0.25">
      <c r="B8" s="23" t="s">
        <v>83</v>
      </c>
      <c r="C8" s="24">
        <v>27.57</v>
      </c>
    </row>
    <row r="11" spans="2:3" ht="18" x14ac:dyDescent="0.25">
      <c r="B11" s="23" t="s">
        <v>84</v>
      </c>
      <c r="C11" s="25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baseColWidth="10" defaultRowHeight="12.75" x14ac:dyDescent="0.2"/>
  <cols>
    <col min="1" max="1" width="31.5703125" style="22" customWidth="1"/>
    <col min="2" max="16384" width="11.42578125" style="22"/>
  </cols>
  <sheetData>
    <row r="3" spans="1:2" ht="18" x14ac:dyDescent="0.25">
      <c r="A3" s="26" t="s">
        <v>110</v>
      </c>
      <c r="B3" s="2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 (2</vt:lpstr>
      <vt:lpstr>Puntos 16 y 17</vt:lpstr>
      <vt:lpstr>Indice de solvencia </vt:lpstr>
      <vt:lpstr>'Est. Resultado'!Área_de_impresión</vt:lpstr>
      <vt:lpstr>'Est. Situacion (pasivos)'!Área_de_impresión</vt:lpstr>
      <vt:lpstr>'Est. Situacion activos'!Área_de_impresión</vt:lpstr>
      <vt:lpstr>'Estado Cambios en el Patrim (2'!Área_de_impresión</vt:lpstr>
      <vt:lpstr>'Estado de Flujo'!Área_de_impresión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Roberto Abreu</cp:lastModifiedBy>
  <cp:revision>1</cp:revision>
  <cp:lastPrinted>2018-10-17T12:32:33Z</cp:lastPrinted>
  <dcterms:created xsi:type="dcterms:W3CDTF">2003-04-14T17:34:44Z</dcterms:created>
  <dcterms:modified xsi:type="dcterms:W3CDTF">2018-10-17T12:53:48Z</dcterms:modified>
</cp:coreProperties>
</file>